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08" windowHeight="3648" activeTab="0"/>
  </bookViews>
  <sheets>
    <sheet name="Lp  &amp; sd" sheetId="1" r:id="rId1"/>
  </sheets>
  <definedNames/>
  <calcPr fullCalcOnLoad="1"/>
</workbook>
</file>

<file path=xl/sharedStrings.xml><?xml version="1.0" encoding="utf-8"?>
<sst xmlns="http://schemas.openxmlformats.org/spreadsheetml/2006/main" count="1691" uniqueCount="58">
  <si>
    <t>N° éch.</t>
  </si>
  <si>
    <t>HC</t>
  </si>
  <si>
    <t>WE</t>
  </si>
  <si>
    <t>ME</t>
  </si>
  <si>
    <t>TG</t>
  </si>
  <si>
    <t>AG</t>
  </si>
  <si>
    <t>ALC</t>
  </si>
  <si>
    <t>1,3DG</t>
  </si>
  <si>
    <t>ST</t>
  </si>
  <si>
    <t>1,2DG</t>
  </si>
  <si>
    <t>PIGMENTS</t>
  </si>
  <si>
    <t>MG</t>
  </si>
  <si>
    <t>MGDG</t>
  </si>
  <si>
    <t>DGDG</t>
  </si>
  <si>
    <t>DPG+PG</t>
  </si>
  <si>
    <t>PE</t>
  </si>
  <si>
    <t>PC</t>
  </si>
  <si>
    <t>Total</t>
  </si>
  <si>
    <t>LT-HC</t>
  </si>
  <si>
    <t>Surface</t>
  </si>
  <si>
    <t>20m</t>
  </si>
  <si>
    <t>40m</t>
  </si>
  <si>
    <t>60m</t>
  </si>
  <si>
    <t>80m</t>
  </si>
  <si>
    <t>150m</t>
  </si>
  <si>
    <t>CTD_37 (13h)</t>
  </si>
  <si>
    <t>CTD_50 (1h)</t>
  </si>
  <si>
    <t>CTD_63 (13h)</t>
  </si>
  <si>
    <t>CTD_87 (19h)</t>
  </si>
  <si>
    <t>CTD_89 (1h)</t>
  </si>
  <si>
    <t>CTD_91 (6h)</t>
  </si>
  <si>
    <t>CTD_94 (18h)</t>
  </si>
  <si>
    <t>CTD_98 (7h)</t>
  </si>
  <si>
    <t>CTD_103 (19h)</t>
  </si>
  <si>
    <t>CTD_105 (1h)</t>
  </si>
  <si>
    <t>CTD_108 (7h)</t>
  </si>
  <si>
    <t>CTD_120 (19h)</t>
  </si>
  <si>
    <t>CTD_30 (1h)</t>
  </si>
  <si>
    <t>CTD_31 (13h)</t>
  </si>
  <si>
    <t>CTD_41 (1h)</t>
  </si>
  <si>
    <t>CTD_46 (13h)</t>
  </si>
  <si>
    <t>CTD_96 (1h)</t>
  </si>
  <si>
    <t>CTD_101 (13h)</t>
  </si>
  <si>
    <t>CTD_147 (1h)</t>
  </si>
  <si>
    <t>CTD_151 (13h)</t>
  </si>
  <si>
    <t>CTD_159 (13h)</t>
  </si>
  <si>
    <t>CTD_163 (1h)</t>
  </si>
  <si>
    <t>CTD_167 (13h)</t>
  </si>
  <si>
    <t>CTD_211 (1h)</t>
  </si>
  <si>
    <t>CTD_215 (13h)</t>
  </si>
  <si>
    <t>* one acetone elution bath was used after separation of neutral lipids, eluting pigments, MG, MGDG and DGDG as a single acetone mobile polar lipids peak</t>
  </si>
  <si>
    <t>jj</t>
  </si>
  <si>
    <r>
      <t>µg C L</t>
    </r>
    <r>
      <rPr>
        <vertAlign val="superscript"/>
        <sz val="8"/>
        <rFont val="Arial"/>
        <family val="2"/>
      </rPr>
      <t>-1</t>
    </r>
  </si>
  <si>
    <t>SD</t>
  </si>
  <si>
    <t>LI</t>
  </si>
  <si>
    <t>PL</t>
  </si>
  <si>
    <t>LC</t>
  </si>
  <si>
    <t>Met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</si>
</sst>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E+00"/>
    <numFmt numFmtId="184" formatCode="0E+00"/>
    <numFmt numFmtId="185" formatCode="0.000E+00"/>
    <numFmt numFmtId="186" formatCode="mmm\-yyyy"/>
    <numFmt numFmtId="187" formatCode="&quot;Vrai&quot;;&quot;Vrai&quot;;&quot;Faux&quot;"/>
    <numFmt numFmtId="188" formatCode="&quot;Actif&quot;;&quot;Actif&quot;;&quot;Inactif&quot;"/>
    <numFmt numFmtId="189" formatCode="[$-40C]dddd\ d\ mmmm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28"/>
      <name val="Arial"/>
      <family val="2"/>
    </font>
    <font>
      <b/>
      <i/>
      <sz val="8"/>
      <color indexed="10"/>
      <name val="Arial"/>
      <family val="2"/>
    </font>
    <font>
      <b/>
      <sz val="8"/>
      <color indexed="2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28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301"/>
  <sheetViews>
    <sheetView tabSelected="1" workbookViewId="0" topLeftCell="U219">
      <pane xSplit="3360" topLeftCell="AT21" activePane="topRight" state="split"/>
      <selection pane="topLeft" activeCell="U129" sqref="A129:IV129"/>
      <selection pane="topRight" activeCell="AV229" sqref="AV229:BA229"/>
    </sheetView>
  </sheetViews>
  <sheetFormatPr defaultColWidth="11.421875" defaultRowHeight="12.75"/>
  <cols>
    <col min="1" max="1" width="6.7109375" style="27" customWidth="1"/>
    <col min="2" max="2" width="12.7109375" style="3" customWidth="1"/>
    <col min="3" max="11" width="6.7109375" style="11" customWidth="1"/>
    <col min="12" max="12" width="9.00390625" style="11" customWidth="1"/>
    <col min="13" max="15" width="6.7109375" style="11" customWidth="1"/>
    <col min="16" max="16" width="8.421875" style="11" customWidth="1"/>
    <col min="17" max="17" width="6.7109375" style="11" customWidth="1"/>
    <col min="18" max="18" width="6.7109375" style="5" customWidth="1"/>
    <col min="19" max="27" width="6.7109375" style="2" customWidth="1"/>
    <col min="28" max="29" width="7.7109375" style="11" customWidth="1"/>
    <col min="30" max="40" width="7.7109375" style="40" customWidth="1"/>
    <col min="41" max="47" width="7.7109375" style="22" customWidth="1"/>
    <col min="48" max="48" width="11.421875" style="39" customWidth="1"/>
    <col min="49" max="49" width="11.421875" style="38" customWidth="1"/>
    <col min="50" max="54" width="11.421875" style="22" customWidth="1"/>
    <col min="55" max="16384" width="11.421875" style="2" customWidth="1"/>
  </cols>
  <sheetData>
    <row r="2" spans="2:59" ht="11.25">
      <c r="B2" s="3" t="s">
        <v>52</v>
      </c>
      <c r="AB2" s="6" t="s">
        <v>53</v>
      </c>
      <c r="AC2" s="11" t="s">
        <v>52</v>
      </c>
      <c r="AD2" s="40" t="s">
        <v>53</v>
      </c>
      <c r="AE2" s="40" t="s">
        <v>53</v>
      </c>
      <c r="AF2" s="40" t="s">
        <v>53</v>
      </c>
      <c r="AG2" s="40" t="s">
        <v>53</v>
      </c>
      <c r="AH2" s="40" t="s">
        <v>53</v>
      </c>
      <c r="AI2" s="40" t="s">
        <v>53</v>
      </c>
      <c r="AJ2" s="40" t="s">
        <v>53</v>
      </c>
      <c r="AK2" s="40" t="s">
        <v>53</v>
      </c>
      <c r="AL2" s="40" t="s">
        <v>53</v>
      </c>
      <c r="AM2" s="40" t="s">
        <v>53</v>
      </c>
      <c r="AN2" s="40" t="s">
        <v>53</v>
      </c>
      <c r="AO2" s="22" t="s">
        <v>53</v>
      </c>
      <c r="AP2" s="22" t="s">
        <v>53</v>
      </c>
      <c r="AQ2" s="22" t="s">
        <v>53</v>
      </c>
      <c r="AR2" s="22" t="s">
        <v>53</v>
      </c>
      <c r="AS2" s="22" t="s">
        <v>53</v>
      </c>
      <c r="AT2" s="22" t="s">
        <v>53</v>
      </c>
      <c r="AU2" s="22" t="s">
        <v>53</v>
      </c>
      <c r="AV2" s="35"/>
      <c r="AW2" s="40"/>
      <c r="AX2" s="40"/>
      <c r="AY2" s="40"/>
      <c r="AZ2" s="40"/>
      <c r="BA2" s="40"/>
      <c r="BB2" s="40"/>
      <c r="BC2" s="35"/>
      <c r="BD2" s="35"/>
      <c r="BE2" s="35"/>
      <c r="BF2" s="35"/>
      <c r="BG2" s="35"/>
    </row>
    <row r="3" spans="1:44" ht="12" thickBot="1">
      <c r="A3" s="6" t="s">
        <v>51</v>
      </c>
      <c r="B3" s="24" t="s">
        <v>37</v>
      </c>
      <c r="C3" s="24"/>
      <c r="D3" s="24"/>
      <c r="E3" s="24"/>
      <c r="F3" s="24"/>
      <c r="AB3" s="6" t="s">
        <v>51</v>
      </c>
      <c r="AC3" s="6" t="s">
        <v>37</v>
      </c>
      <c r="AD3" s="44" t="s">
        <v>52</v>
      </c>
      <c r="AN3" s="45"/>
      <c r="AR3" s="49"/>
    </row>
    <row r="4" spans="1:53" ht="10.5" thickBot="1">
      <c r="A4" s="13">
        <v>261.44</v>
      </c>
      <c r="B4" s="23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  <c r="L4" s="32" t="s">
        <v>10</v>
      </c>
      <c r="M4" s="32" t="s">
        <v>11</v>
      </c>
      <c r="N4" s="32" t="s">
        <v>12</v>
      </c>
      <c r="O4" s="32" t="s">
        <v>13</v>
      </c>
      <c r="P4" s="32" t="s">
        <v>14</v>
      </c>
      <c r="Q4" s="32" t="s">
        <v>15</v>
      </c>
      <c r="R4" s="32" t="s">
        <v>16</v>
      </c>
      <c r="S4" s="34" t="s">
        <v>17</v>
      </c>
      <c r="T4" s="34" t="s">
        <v>18</v>
      </c>
      <c r="U4" s="51" t="s">
        <v>54</v>
      </c>
      <c r="V4" s="51" t="s">
        <v>55</v>
      </c>
      <c r="W4" s="51" t="s">
        <v>56</v>
      </c>
      <c r="X4" s="51" t="s">
        <v>2</v>
      </c>
      <c r="Y4" s="51" t="s">
        <v>4</v>
      </c>
      <c r="Z4" s="51" t="s">
        <v>57</v>
      </c>
      <c r="AA4" s="34"/>
      <c r="AB4" s="6">
        <v>261.44</v>
      </c>
      <c r="AC4" s="42" t="s">
        <v>0</v>
      </c>
      <c r="AD4" s="32" t="s">
        <v>1</v>
      </c>
      <c r="AE4" s="32" t="s">
        <v>2</v>
      </c>
      <c r="AF4" s="32" t="s">
        <v>3</v>
      </c>
      <c r="AG4" s="32" t="s">
        <v>4</v>
      </c>
      <c r="AH4" s="32" t="s">
        <v>5</v>
      </c>
      <c r="AI4" s="32" t="s">
        <v>6</v>
      </c>
      <c r="AJ4" s="32" t="s">
        <v>7</v>
      </c>
      <c r="AK4" s="32" t="s">
        <v>8</v>
      </c>
      <c r="AL4" s="32" t="s">
        <v>9</v>
      </c>
      <c r="AM4" s="32" t="s">
        <v>10</v>
      </c>
      <c r="AN4" s="32" t="s">
        <v>11</v>
      </c>
      <c r="AO4" s="32" t="s">
        <v>12</v>
      </c>
      <c r="AP4" s="32" t="s">
        <v>13</v>
      </c>
      <c r="AQ4" s="32" t="s">
        <v>14</v>
      </c>
      <c r="AR4" s="32" t="s">
        <v>15</v>
      </c>
      <c r="AS4" s="32" t="s">
        <v>16</v>
      </c>
      <c r="AT4" s="33" t="s">
        <v>17</v>
      </c>
      <c r="AU4" s="33" t="s">
        <v>18</v>
      </c>
      <c r="AV4" s="51" t="s">
        <v>54</v>
      </c>
      <c r="AW4" s="58" t="s">
        <v>55</v>
      </c>
      <c r="AX4" s="58" t="s">
        <v>56</v>
      </c>
      <c r="AY4" s="58" t="s">
        <v>2</v>
      </c>
      <c r="AZ4" s="58" t="s">
        <v>4</v>
      </c>
      <c r="BA4" s="58" t="s">
        <v>57</v>
      </c>
    </row>
    <row r="5" spans="1:53" ht="11.25">
      <c r="A5" s="28"/>
      <c r="B5" s="16" t="s">
        <v>19</v>
      </c>
      <c r="C5" s="22">
        <v>0</v>
      </c>
      <c r="D5" s="22">
        <v>0.2071749041123693</v>
      </c>
      <c r="E5" s="22">
        <v>0</v>
      </c>
      <c r="F5" s="22">
        <v>0.3077873410048669</v>
      </c>
      <c r="G5" s="22">
        <v>0.11395134540968907</v>
      </c>
      <c r="H5" s="22">
        <v>0.2441279522827404</v>
      </c>
      <c r="I5" s="22">
        <v>0</v>
      </c>
      <c r="J5" s="22">
        <v>0.09839747385548245</v>
      </c>
      <c r="K5" s="22">
        <v>0</v>
      </c>
      <c r="L5" s="22">
        <v>3.198662090334635</v>
      </c>
      <c r="M5" s="22">
        <v>0</v>
      </c>
      <c r="N5" s="22">
        <v>0</v>
      </c>
      <c r="O5" s="22">
        <v>0</v>
      </c>
      <c r="P5" s="22">
        <v>0.7609802115250447</v>
      </c>
      <c r="Q5" s="22">
        <v>0.11331526884123891</v>
      </c>
      <c r="R5" s="22">
        <v>0</v>
      </c>
      <c r="S5" s="7">
        <v>5.044396587366067</v>
      </c>
      <c r="T5" s="7">
        <v>5.044396587366067</v>
      </c>
      <c r="U5" s="52">
        <f>(G5+H5+I5+K5+M5)/(D5+F5+N5+O5+P5+Q5+R5)</f>
        <v>0.25774864600288827</v>
      </c>
      <c r="V5" s="52">
        <f>P5+Q5+R5</f>
        <v>0.8742954803662836</v>
      </c>
      <c r="W5" s="52">
        <f>L5+N5+O5</f>
        <v>3.198662090334635</v>
      </c>
      <c r="X5" s="52">
        <f>D5</f>
        <v>0.2071749041123693</v>
      </c>
      <c r="Y5" s="52">
        <f>F5</f>
        <v>0.3077873410048669</v>
      </c>
      <c r="Z5" s="52">
        <f>G5+H5+I5+K5+M5</f>
        <v>0.35807929769242947</v>
      </c>
      <c r="AA5" s="7"/>
      <c r="AB5" s="46"/>
      <c r="AC5" s="18" t="s">
        <v>19</v>
      </c>
      <c r="AE5" s="40">
        <v>0.015822799344622194</v>
      </c>
      <c r="AG5" s="40">
        <v>0.013459469940149764</v>
      </c>
      <c r="AH5" s="40">
        <v>0.03130235939070025</v>
      </c>
      <c r="AI5" s="40">
        <v>0.026446291404953116</v>
      </c>
      <c r="AK5" s="40">
        <v>0.008429084045397843</v>
      </c>
      <c r="AM5" s="40">
        <v>0.1486256617912572</v>
      </c>
      <c r="AQ5" s="22">
        <v>0.037776137666404634</v>
      </c>
      <c r="AR5" s="22">
        <v>0.006586</v>
      </c>
      <c r="AT5" s="22">
        <v>0.2617623237214338</v>
      </c>
      <c r="AU5" s="22">
        <v>0.2592983894080891</v>
      </c>
      <c r="AV5" s="60"/>
      <c r="AW5" s="61">
        <f>SQRT(AQ5*AQ5+AS5*AS5+AR5*AR5)</f>
        <v>0.03834595119424155</v>
      </c>
      <c r="AX5" s="62">
        <f>SQRT(AM5*AM5)</f>
        <v>0.1486256617912572</v>
      </c>
      <c r="AY5" s="62">
        <f>AE5</f>
        <v>0.015822799344622194</v>
      </c>
      <c r="AZ5" s="62">
        <f>AG5</f>
        <v>0.013459469940149764</v>
      </c>
      <c r="BA5" s="62">
        <f>SQRT(AH5*AH5+AI5*AI5+AJ5*AJ5+AL5*AL5+AN5*AN5)</f>
        <v>0.040978580166963534</v>
      </c>
    </row>
    <row r="6" spans="1:53" ht="11.25">
      <c r="A6" s="28"/>
      <c r="B6" s="16" t="s">
        <v>20</v>
      </c>
      <c r="C6" s="22">
        <v>0</v>
      </c>
      <c r="D6" s="22">
        <v>0.2405523158109531</v>
      </c>
      <c r="E6" s="22">
        <v>0</v>
      </c>
      <c r="F6" s="22">
        <v>0.3739758945002915</v>
      </c>
      <c r="G6" s="22">
        <v>0.14013507474115766</v>
      </c>
      <c r="H6" s="22">
        <v>0.14695172126883704</v>
      </c>
      <c r="I6" s="22">
        <v>0</v>
      </c>
      <c r="J6" s="22">
        <v>0.1108120236087057</v>
      </c>
      <c r="K6" s="22">
        <v>0</v>
      </c>
      <c r="L6" s="22">
        <v>3.378805612214244</v>
      </c>
      <c r="M6" s="22">
        <v>0</v>
      </c>
      <c r="N6" s="22">
        <v>0</v>
      </c>
      <c r="O6" s="22">
        <v>0</v>
      </c>
      <c r="P6" s="22">
        <v>1.1661536473547727</v>
      </c>
      <c r="Q6" s="22">
        <v>0.12955534994448167</v>
      </c>
      <c r="R6" s="22">
        <v>0</v>
      </c>
      <c r="S6" s="7">
        <v>5.686941639443443</v>
      </c>
      <c r="T6" s="7">
        <v>5.686941639443443</v>
      </c>
      <c r="U6" s="52">
        <f>(G6+H6+I6+K6+M6)/(D6+F6+N6+O6+P6+Q6+R6)</f>
        <v>0.15028855833517626</v>
      </c>
      <c r="V6" s="52">
        <f>P6+Q6+R6</f>
        <v>1.2957089972992544</v>
      </c>
      <c r="W6" s="52">
        <f>L6+N6+O6</f>
        <v>3.378805612214244</v>
      </c>
      <c r="X6" s="52">
        <f>D6</f>
        <v>0.2405523158109531</v>
      </c>
      <c r="Y6" s="52">
        <f>F6</f>
        <v>0.3739758945002915</v>
      </c>
      <c r="Z6" s="52">
        <f>G6+H6+I6+K6+M6</f>
        <v>0.2870867960099947</v>
      </c>
      <c r="AA6" s="7"/>
      <c r="AB6" s="46"/>
      <c r="AC6" s="18" t="s">
        <v>20</v>
      </c>
      <c r="AE6" s="40">
        <v>0.03640123104598406</v>
      </c>
      <c r="AG6" s="40">
        <v>0.00992193421583432</v>
      </c>
      <c r="AH6" s="40">
        <v>0.0075976763274900145</v>
      </c>
      <c r="AI6" s="40">
        <v>0.008120123976777855</v>
      </c>
      <c r="AK6" s="40">
        <v>0.0035845796113310566</v>
      </c>
      <c r="AM6" s="40">
        <v>0.051372871915210234</v>
      </c>
      <c r="AQ6" s="22">
        <v>0.07375417597630925</v>
      </c>
      <c r="AR6" s="22">
        <v>0.010906551155884788</v>
      </c>
      <c r="AT6" s="22">
        <v>0.08184991441392314</v>
      </c>
      <c r="AU6" s="22">
        <v>0.08107947193846814</v>
      </c>
      <c r="AV6" s="60"/>
      <c r="AW6" s="61">
        <f>SQRT(AQ6*AQ6+AS6*AS6+AR6*AR6)</f>
        <v>0.07455622933102454</v>
      </c>
      <c r="AX6" s="62">
        <f>SQRT(AM6*AM6)</f>
        <v>0.051372871915210234</v>
      </c>
      <c r="AY6" s="62">
        <f aca="true" t="shared" si="0" ref="AY6:AY69">AE6</f>
        <v>0.03640123104598406</v>
      </c>
      <c r="AZ6" s="62">
        <f aca="true" t="shared" si="1" ref="AZ6:AZ69">AG6</f>
        <v>0.00992193421583432</v>
      </c>
      <c r="BA6" s="62">
        <f aca="true" t="shared" si="2" ref="BA6:BA69">SQRT(AH6*AH6+AI6*AI6+AJ6*AJ6+AL6*AL6+AN6*AN6)</f>
        <v>0.01112030120884973</v>
      </c>
    </row>
    <row r="7" spans="1:53" ht="11.25">
      <c r="A7" s="28"/>
      <c r="B7" s="16" t="s">
        <v>21</v>
      </c>
      <c r="C7" s="22">
        <v>0</v>
      </c>
      <c r="D7" s="22">
        <v>0.06769853287263637</v>
      </c>
      <c r="E7" s="22">
        <v>0</v>
      </c>
      <c r="F7" s="22">
        <v>0.21302021433426077</v>
      </c>
      <c r="G7" s="22">
        <v>0.2050950535313259</v>
      </c>
      <c r="H7" s="22">
        <v>0.12655158702104116</v>
      </c>
      <c r="I7" s="22">
        <v>0</v>
      </c>
      <c r="J7" s="22">
        <v>0.17697219654989566</v>
      </c>
      <c r="K7" s="22">
        <v>0</v>
      </c>
      <c r="L7" s="22">
        <v>4.651131408516803</v>
      </c>
      <c r="M7" s="22">
        <v>0</v>
      </c>
      <c r="N7" s="22">
        <v>0</v>
      </c>
      <c r="O7" s="22">
        <v>0</v>
      </c>
      <c r="P7" s="22">
        <v>0.9078253359748624</v>
      </c>
      <c r="Q7" s="22">
        <v>0.24669866401963983</v>
      </c>
      <c r="R7" s="22">
        <v>0</v>
      </c>
      <c r="S7" s="7">
        <v>6.5949929928204645</v>
      </c>
      <c r="T7" s="7">
        <v>6.5949929928204645</v>
      </c>
      <c r="U7" s="52">
        <f>(G7+H7+I7+K7+M7)/(D7+F7+N7+O7+P7+Q7+R7)</f>
        <v>0.231073552678841</v>
      </c>
      <c r="V7" s="52">
        <f>P7+Q7+R7</f>
        <v>1.1545239999945023</v>
      </c>
      <c r="W7" s="52">
        <f>L7+N7+O7</f>
        <v>4.651131408516803</v>
      </c>
      <c r="X7" s="52">
        <f>D7</f>
        <v>0.06769853287263637</v>
      </c>
      <c r="Y7" s="52">
        <f>F7</f>
        <v>0.21302021433426077</v>
      </c>
      <c r="Z7" s="52">
        <f>G7+H7+I7+K7+M7</f>
        <v>0.33164664055236703</v>
      </c>
      <c r="AA7" s="7"/>
      <c r="AB7" s="46"/>
      <c r="AC7" s="18" t="s">
        <v>21</v>
      </c>
      <c r="AE7" s="40">
        <v>0.004874056035125898</v>
      </c>
      <c r="AG7" s="40">
        <v>0.0022468665433297954</v>
      </c>
      <c r="AH7" s="40">
        <v>0.009832944819444312</v>
      </c>
      <c r="AI7" s="40">
        <v>0.007094323629768757</v>
      </c>
      <c r="AK7" s="40">
        <v>0.006854266800224859</v>
      </c>
      <c r="AM7" s="40">
        <v>0.03133086752570291</v>
      </c>
      <c r="AQ7" s="22">
        <v>0.028028803438528593</v>
      </c>
      <c r="AR7" s="22">
        <v>0.010291132690572085</v>
      </c>
      <c r="AT7" s="22">
        <v>0.026065661925596516</v>
      </c>
      <c r="AU7" s="22">
        <v>0.025820309279327727</v>
      </c>
      <c r="AV7" s="60"/>
      <c r="AW7" s="61">
        <f>SQRT(AQ7*AQ7+AS7*AS7+AR7*AR7)</f>
        <v>0.029858352838872976</v>
      </c>
      <c r="AX7" s="62">
        <f>SQRT(AM7*AM7)</f>
        <v>0.03133086752570291</v>
      </c>
      <c r="AY7" s="62">
        <f t="shared" si="0"/>
        <v>0.004874056035125898</v>
      </c>
      <c r="AZ7" s="62">
        <f t="shared" si="1"/>
        <v>0.0022468665433297954</v>
      </c>
      <c r="BA7" s="62">
        <f t="shared" si="2"/>
        <v>0.012125025013835316</v>
      </c>
    </row>
    <row r="8" spans="1:53" ht="11.25">
      <c r="A8" s="28"/>
      <c r="B8" s="16" t="s">
        <v>22</v>
      </c>
      <c r="C8" s="22">
        <v>0</v>
      </c>
      <c r="D8" s="22">
        <v>0</v>
      </c>
      <c r="E8" s="22">
        <v>0</v>
      </c>
      <c r="F8" s="22">
        <v>0.04139614321731378</v>
      </c>
      <c r="G8" s="22">
        <v>0.07377018678732591</v>
      </c>
      <c r="H8" s="22">
        <v>0.09824816210436593</v>
      </c>
      <c r="I8" s="22">
        <v>0</v>
      </c>
      <c r="J8" s="22">
        <v>0.09684948602520331</v>
      </c>
      <c r="K8" s="22">
        <v>0</v>
      </c>
      <c r="L8" s="22">
        <v>3.7954502104106185</v>
      </c>
      <c r="M8" s="22">
        <v>0</v>
      </c>
      <c r="N8" s="22">
        <v>0</v>
      </c>
      <c r="O8" s="22">
        <v>0</v>
      </c>
      <c r="P8" s="22">
        <v>0.8538955350965457</v>
      </c>
      <c r="Q8" s="22">
        <v>0.2338153112611608</v>
      </c>
      <c r="R8" s="22">
        <v>0</v>
      </c>
      <c r="S8" s="7">
        <v>5.193425034902534</v>
      </c>
      <c r="T8" s="7">
        <v>5.193425034902534</v>
      </c>
      <c r="U8" s="52">
        <f>(G8+H8+I8+K8+M8)/(D8+F8+N8+O8+P8+Q8+R8)</f>
        <v>0.15234902491962882</v>
      </c>
      <c r="V8" s="52">
        <f>P8+Q8+R8</f>
        <v>1.0877108463577065</v>
      </c>
      <c r="W8" s="52">
        <f>L8+N8+O8</f>
        <v>3.7954502104106185</v>
      </c>
      <c r="X8" s="52">
        <f>D8</f>
        <v>0</v>
      </c>
      <c r="Y8" s="52">
        <f>F8</f>
        <v>0.04139614321731378</v>
      </c>
      <c r="Z8" s="52">
        <f>G8+H8+I8+K8+M8</f>
        <v>0.17201834889169185</v>
      </c>
      <c r="AA8" s="7"/>
      <c r="AB8" s="46"/>
      <c r="AC8" s="18" t="s">
        <v>22</v>
      </c>
      <c r="AG8" s="40">
        <v>0.0015769606007505078</v>
      </c>
      <c r="AH8" s="40">
        <v>0.003237158810599882</v>
      </c>
      <c r="AI8" s="40">
        <v>0.015895537010239436</v>
      </c>
      <c r="AK8" s="40">
        <v>0.006834153620605855</v>
      </c>
      <c r="AM8" s="40">
        <v>0.11496794269007996</v>
      </c>
      <c r="AQ8" s="22">
        <v>0.04204828941968209</v>
      </c>
      <c r="AR8" s="22">
        <v>0.05960893902330362</v>
      </c>
      <c r="AT8" s="22">
        <v>0.2349919118090962</v>
      </c>
      <c r="AU8" s="22">
        <v>0.23277996386092206</v>
      </c>
      <c r="AV8" s="60"/>
      <c r="AW8" s="61">
        <f>SQRT(AQ8*AQ8+AS8*AS8+AR8*AR8)</f>
        <v>0.07294713328572466</v>
      </c>
      <c r="AX8" s="62">
        <f>SQRT(AM8*AM8)</f>
        <v>0.11496794269007996</v>
      </c>
      <c r="AY8" s="62">
        <f t="shared" si="0"/>
        <v>0</v>
      </c>
      <c r="AZ8" s="62">
        <f t="shared" si="1"/>
        <v>0.0015769606007505078</v>
      </c>
      <c r="BA8" s="62">
        <f t="shared" si="2"/>
        <v>0.016221815373407996</v>
      </c>
    </row>
    <row r="9" spans="1:53" ht="11.25">
      <c r="A9" s="28"/>
      <c r="B9" s="16" t="s">
        <v>23</v>
      </c>
      <c r="C9" s="22">
        <v>0</v>
      </c>
      <c r="D9" s="22">
        <v>0</v>
      </c>
      <c r="E9" s="22">
        <v>0</v>
      </c>
      <c r="F9" s="22">
        <v>0.08947932360769381</v>
      </c>
      <c r="G9" s="22">
        <v>0.23392043957812692</v>
      </c>
      <c r="H9" s="22">
        <v>0.19372650709062164</v>
      </c>
      <c r="I9" s="22">
        <v>0</v>
      </c>
      <c r="J9" s="22">
        <v>0.051675461107787715</v>
      </c>
      <c r="K9" s="22">
        <v>0</v>
      </c>
      <c r="L9" s="22">
        <v>0.8841465226413832</v>
      </c>
      <c r="M9" s="22">
        <v>0</v>
      </c>
      <c r="N9" s="22">
        <v>0</v>
      </c>
      <c r="O9" s="22">
        <v>0</v>
      </c>
      <c r="P9" s="22">
        <v>0.727926027414628</v>
      </c>
      <c r="Q9" s="22">
        <v>0.04532331005555211</v>
      </c>
      <c r="R9" s="22">
        <v>0</v>
      </c>
      <c r="S9" s="7">
        <v>2.226197591495793</v>
      </c>
      <c r="T9" s="7">
        <v>2.226197591495793</v>
      </c>
      <c r="U9" s="52">
        <f>(G9+H9+I9+K9+M9)/(D9+F9+N9+O9+P9+Q9+R9)</f>
        <v>0.4956911320582024</v>
      </c>
      <c r="V9" s="52">
        <f>P9+Q9+R9</f>
        <v>0.7732493374701801</v>
      </c>
      <c r="W9" s="52">
        <f>L9+N9+O9</f>
        <v>0.8841465226413832</v>
      </c>
      <c r="X9" s="52">
        <f>D9</f>
        <v>0</v>
      </c>
      <c r="Y9" s="52">
        <f>F9</f>
        <v>0.08947932360769381</v>
      </c>
      <c r="Z9" s="52">
        <f>G9+H9+I9+K9+M9</f>
        <v>0.4276469466687486</v>
      </c>
      <c r="AA9" s="7"/>
      <c r="AB9" s="46"/>
      <c r="AC9" s="18" t="s">
        <v>23</v>
      </c>
      <c r="AG9" s="40">
        <v>0.014571605035462168</v>
      </c>
      <c r="AH9" s="40">
        <v>0.012559158621138556</v>
      </c>
      <c r="AI9" s="40">
        <v>0.007613258809991953</v>
      </c>
      <c r="AK9" s="40">
        <v>0.0072056610370373145</v>
      </c>
      <c r="AM9" s="40">
        <v>0.060843779894896706</v>
      </c>
      <c r="AQ9" s="22">
        <v>0.015055220174183861</v>
      </c>
      <c r="AR9" s="22">
        <v>0.0014475111764565031</v>
      </c>
      <c r="AT9" s="22">
        <v>0.11505783402361537</v>
      </c>
      <c r="AU9" s="22">
        <v>0.11397480977001193</v>
      </c>
      <c r="AV9" s="60"/>
      <c r="AW9" s="61">
        <f>SQRT(AQ9*AQ9+AS9*AS9+AR9*AR9)</f>
        <v>0.015124646875187506</v>
      </c>
      <c r="AX9" s="62">
        <f>SQRT(AM9*AM9)</f>
        <v>0.060843779894896706</v>
      </c>
      <c r="AY9" s="62">
        <f t="shared" si="0"/>
        <v>0</v>
      </c>
      <c r="AZ9" s="62">
        <f t="shared" si="1"/>
        <v>0.014571605035462168</v>
      </c>
      <c r="BA9" s="62">
        <f t="shared" si="2"/>
        <v>0.01468653039280684</v>
      </c>
    </row>
    <row r="10" spans="1:53" ht="12" thickBot="1">
      <c r="A10" s="28"/>
      <c r="B10" s="17" t="s">
        <v>24</v>
      </c>
      <c r="C10" s="22">
        <v>0</v>
      </c>
      <c r="D10" s="22">
        <v>0</v>
      </c>
      <c r="E10" s="22">
        <v>0</v>
      </c>
      <c r="F10" s="22">
        <v>0.07577662225512603</v>
      </c>
      <c r="G10" s="22">
        <v>0.11966907630938219</v>
      </c>
      <c r="H10" s="22">
        <v>0.06966016861085543</v>
      </c>
      <c r="I10" s="22">
        <v>0</v>
      </c>
      <c r="J10" s="22">
        <v>0</v>
      </c>
      <c r="K10" s="22">
        <v>0</v>
      </c>
      <c r="L10" s="22">
        <v>0.2339918186395575</v>
      </c>
      <c r="M10" s="22">
        <v>0</v>
      </c>
      <c r="N10" s="22">
        <v>0</v>
      </c>
      <c r="O10" s="22">
        <v>0</v>
      </c>
      <c r="P10" s="22">
        <v>0.26549834325295224</v>
      </c>
      <c r="Q10" s="22">
        <v>0.01005091364178997</v>
      </c>
      <c r="R10" s="22">
        <v>0</v>
      </c>
      <c r="S10" s="7">
        <v>0.7746469427096635</v>
      </c>
      <c r="T10" s="7">
        <v>0.7746469427096635</v>
      </c>
      <c r="U10" s="52">
        <f>(G10+H10+I10+K10+M10)/(D10+F10+N10+O10+P10+Q10+R10)</f>
        <v>0.5388992276298374</v>
      </c>
      <c r="V10" s="52">
        <f>P10+Q10+R10</f>
        <v>0.2755492568947422</v>
      </c>
      <c r="W10" s="52">
        <f>L10+N10+O10</f>
        <v>0.2339918186395575</v>
      </c>
      <c r="X10" s="52">
        <f>D10</f>
        <v>0</v>
      </c>
      <c r="Y10" s="52">
        <f>F10</f>
        <v>0.07577662225512603</v>
      </c>
      <c r="Z10" s="52">
        <f>G10+H10+I10+K10+M10</f>
        <v>0.18932924492023762</v>
      </c>
      <c r="AA10" s="7"/>
      <c r="AB10" s="46"/>
      <c r="AC10" s="18" t="s">
        <v>24</v>
      </c>
      <c r="AG10" s="40">
        <v>0.008420820553069051</v>
      </c>
      <c r="AH10" s="40">
        <v>0.04376101697588738</v>
      </c>
      <c r="AI10" s="40">
        <v>0.005053962795953914</v>
      </c>
      <c r="AM10" s="40">
        <v>0.023903474865994978</v>
      </c>
      <c r="AQ10" s="22">
        <v>0.03193483076849991</v>
      </c>
      <c r="AR10" s="22">
        <v>0.0038746996617775665</v>
      </c>
      <c r="AT10" s="22">
        <v>0.0076629491431720615</v>
      </c>
      <c r="AU10" s="22">
        <v>0.007590818811095049</v>
      </c>
      <c r="AV10" s="60"/>
      <c r="AW10" s="61">
        <f>SQRT(AQ10*AQ10+AS10*AS10+AR10*AR10)</f>
        <v>0.03216903345892922</v>
      </c>
      <c r="AX10" s="62">
        <f>SQRT(AM10*AM10)</f>
        <v>0.023903474865994978</v>
      </c>
      <c r="AY10" s="62">
        <f t="shared" si="0"/>
        <v>0</v>
      </c>
      <c r="AZ10" s="62">
        <f t="shared" si="1"/>
        <v>0.008420820553069051</v>
      </c>
      <c r="BA10" s="62">
        <f t="shared" si="2"/>
        <v>0.04405189152246234</v>
      </c>
    </row>
    <row r="11" spans="28:54" ht="12.75">
      <c r="AB11" s="47"/>
      <c r="AC11" s="47"/>
      <c r="AV11" s="60"/>
      <c r="AW11" s="61"/>
      <c r="AX11" s="63"/>
      <c r="AY11" s="62"/>
      <c r="AZ11" s="62"/>
      <c r="BA11" s="62"/>
      <c r="BB11" s="59"/>
    </row>
    <row r="12" spans="2:29" ht="12" thickBot="1">
      <c r="B12" s="25" t="s">
        <v>38</v>
      </c>
      <c r="C12" s="25"/>
      <c r="D12" s="25"/>
      <c r="E12" s="25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2"/>
      <c r="AB12" s="6"/>
      <c r="AC12" s="43" t="s">
        <v>38</v>
      </c>
    </row>
    <row r="13" spans="1:54" s="55" customFormat="1" ht="10.5" thickBot="1">
      <c r="A13" s="9">
        <v>261.67</v>
      </c>
      <c r="B13" s="53" t="s">
        <v>0</v>
      </c>
      <c r="C13" s="33" t="s">
        <v>1</v>
      </c>
      <c r="D13" s="33" t="s">
        <v>2</v>
      </c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33" t="s">
        <v>8</v>
      </c>
      <c r="K13" s="33" t="s">
        <v>9</v>
      </c>
      <c r="L13" s="33" t="s">
        <v>10</v>
      </c>
      <c r="M13" s="33" t="s">
        <v>11</v>
      </c>
      <c r="N13" s="33" t="s">
        <v>12</v>
      </c>
      <c r="O13" s="33" t="s">
        <v>13</v>
      </c>
      <c r="P13" s="33" t="s">
        <v>14</v>
      </c>
      <c r="Q13" s="33" t="s">
        <v>15</v>
      </c>
      <c r="R13" s="33" t="s">
        <v>16</v>
      </c>
      <c r="S13" s="34" t="s">
        <v>17</v>
      </c>
      <c r="T13" s="34" t="s">
        <v>18</v>
      </c>
      <c r="U13" s="51" t="s">
        <v>54</v>
      </c>
      <c r="V13" s="51" t="s">
        <v>55</v>
      </c>
      <c r="W13" s="51" t="s">
        <v>56</v>
      </c>
      <c r="X13" s="51" t="s">
        <v>2</v>
      </c>
      <c r="Y13" s="51" t="s">
        <v>4</v>
      </c>
      <c r="Z13" s="51" t="s">
        <v>57</v>
      </c>
      <c r="AA13" s="34"/>
      <c r="AB13" s="12">
        <v>261.67</v>
      </c>
      <c r="AC13" s="54" t="s">
        <v>0</v>
      </c>
      <c r="AD13" s="32" t="s">
        <v>1</v>
      </c>
      <c r="AE13" s="32" t="s">
        <v>2</v>
      </c>
      <c r="AF13" s="32" t="s">
        <v>3</v>
      </c>
      <c r="AG13" s="32" t="s">
        <v>4</v>
      </c>
      <c r="AH13" s="32" t="s">
        <v>5</v>
      </c>
      <c r="AI13" s="32" t="s">
        <v>6</v>
      </c>
      <c r="AJ13" s="32" t="s">
        <v>7</v>
      </c>
      <c r="AK13" s="32" t="s">
        <v>8</v>
      </c>
      <c r="AL13" s="32" t="s">
        <v>9</v>
      </c>
      <c r="AM13" s="32" t="s">
        <v>10</v>
      </c>
      <c r="AN13" s="32" t="s">
        <v>11</v>
      </c>
      <c r="AO13" s="32" t="s">
        <v>12</v>
      </c>
      <c r="AP13" s="32" t="s">
        <v>13</v>
      </c>
      <c r="AQ13" s="32" t="s">
        <v>14</v>
      </c>
      <c r="AR13" s="32" t="s">
        <v>15</v>
      </c>
      <c r="AS13" s="32" t="s">
        <v>16</v>
      </c>
      <c r="AT13" s="33" t="s">
        <v>17</v>
      </c>
      <c r="AU13" s="33" t="s">
        <v>18</v>
      </c>
      <c r="AV13" s="51" t="s">
        <v>54</v>
      </c>
      <c r="AW13" s="58" t="s">
        <v>55</v>
      </c>
      <c r="AX13" s="58" t="s">
        <v>56</v>
      </c>
      <c r="AY13" s="58" t="s">
        <v>2</v>
      </c>
      <c r="AZ13" s="58" t="s">
        <v>4</v>
      </c>
      <c r="BA13" s="58" t="s">
        <v>57</v>
      </c>
      <c r="BB13" s="56"/>
    </row>
    <row r="14" spans="1:53" ht="11.25">
      <c r="A14" s="28"/>
      <c r="B14" s="16" t="s">
        <v>19</v>
      </c>
      <c r="C14" s="22">
        <v>0</v>
      </c>
      <c r="D14" s="22">
        <v>0</v>
      </c>
      <c r="E14" s="22">
        <v>0</v>
      </c>
      <c r="F14" s="22">
        <v>0.529900909987385</v>
      </c>
      <c r="G14" s="22">
        <v>0</v>
      </c>
      <c r="H14" s="22">
        <v>0.22694160129672855</v>
      </c>
      <c r="I14" s="22">
        <v>0</v>
      </c>
      <c r="J14" s="22">
        <v>0.12382520677233114</v>
      </c>
      <c r="K14" s="22">
        <v>0</v>
      </c>
      <c r="L14" s="22">
        <v>2.228147870915084</v>
      </c>
      <c r="M14" s="22">
        <v>0</v>
      </c>
      <c r="N14" s="22">
        <v>0</v>
      </c>
      <c r="O14" s="22">
        <v>0</v>
      </c>
      <c r="P14" s="22">
        <v>1.0290500544753058</v>
      </c>
      <c r="Q14" s="22">
        <v>0.24877308062908288</v>
      </c>
      <c r="R14" s="22">
        <v>0</v>
      </c>
      <c r="S14" s="7">
        <v>4.386638724075918</v>
      </c>
      <c r="T14" s="7">
        <v>4.386638724075918</v>
      </c>
      <c r="U14" s="52">
        <f>(G14+H14+I14+K14+M14)/(D14+F14+N14+O14+P14+Q14+R14)</f>
        <v>0.1255399583320845</v>
      </c>
      <c r="V14" s="52">
        <f>P14+Q14+R14</f>
        <v>1.2778231351043887</v>
      </c>
      <c r="W14" s="52">
        <f>L14+N14+O14</f>
        <v>2.228147870915084</v>
      </c>
      <c r="X14" s="52">
        <f>D14</f>
        <v>0</v>
      </c>
      <c r="Y14" s="52">
        <f>F14</f>
        <v>0.529900909987385</v>
      </c>
      <c r="Z14" s="52">
        <f>G14+H14+I14+K14+M14</f>
        <v>0.22694160129672855</v>
      </c>
      <c r="AA14" s="7"/>
      <c r="AB14" s="46"/>
      <c r="AC14" s="18" t="s">
        <v>19</v>
      </c>
      <c r="AG14" s="40">
        <v>0</v>
      </c>
      <c r="AI14" s="40">
        <v>0</v>
      </c>
      <c r="AK14" s="40">
        <v>0</v>
      </c>
      <c r="AM14" s="40">
        <v>0</v>
      </c>
      <c r="AQ14" s="22">
        <v>0</v>
      </c>
      <c r="AR14" s="22">
        <v>0</v>
      </c>
      <c r="AT14" s="22">
        <v>0</v>
      </c>
      <c r="AU14" s="22">
        <v>0</v>
      </c>
      <c r="AV14" s="60"/>
      <c r="AW14" s="61">
        <f>SQRT(AQ14*AQ14+AS14*AS14+AR14*AR14)</f>
        <v>0</v>
      </c>
      <c r="AX14" s="62">
        <f aca="true" t="shared" si="3" ref="AX14:AX19">SQRT(AM14*AM14)</f>
        <v>0</v>
      </c>
      <c r="AY14" s="62">
        <f t="shared" si="0"/>
        <v>0</v>
      </c>
      <c r="AZ14" s="62">
        <f t="shared" si="1"/>
        <v>0</v>
      </c>
      <c r="BA14" s="62">
        <f t="shared" si="2"/>
        <v>0</v>
      </c>
    </row>
    <row r="15" spans="1:53" ht="11.25">
      <c r="A15" s="28"/>
      <c r="B15" s="16" t="s">
        <v>20</v>
      </c>
      <c r="C15" s="22">
        <v>0</v>
      </c>
      <c r="D15" s="22">
        <v>0</v>
      </c>
      <c r="E15" s="22">
        <v>0</v>
      </c>
      <c r="F15" s="22">
        <v>0.40245096199982133</v>
      </c>
      <c r="G15" s="22">
        <v>0</v>
      </c>
      <c r="H15" s="22">
        <v>0.24731673585827177</v>
      </c>
      <c r="I15" s="22">
        <v>0</v>
      </c>
      <c r="J15" s="22">
        <v>0.13148257435153346</v>
      </c>
      <c r="K15" s="22">
        <v>0</v>
      </c>
      <c r="L15" s="22">
        <v>1.5150723636991983</v>
      </c>
      <c r="M15" s="22">
        <v>0</v>
      </c>
      <c r="N15" s="22">
        <v>0</v>
      </c>
      <c r="O15" s="22">
        <v>0</v>
      </c>
      <c r="P15" s="22">
        <v>0.9603571086006714</v>
      </c>
      <c r="Q15" s="22">
        <v>0.14966348237961646</v>
      </c>
      <c r="R15" s="22">
        <v>0</v>
      </c>
      <c r="S15" s="7">
        <v>3.4063432268891125</v>
      </c>
      <c r="T15" s="7">
        <v>3.4063432268891125</v>
      </c>
      <c r="U15" s="52">
        <f>(G15+H15+I15+K15+M15)/(D15+F15+N15+O15+P15+Q15+R15)</f>
        <v>0.16351827270467958</v>
      </c>
      <c r="V15" s="52">
        <f>P15+Q15+R15</f>
        <v>1.1100205909802878</v>
      </c>
      <c r="W15" s="52">
        <f>L15+N15+O15</f>
        <v>1.5150723636991983</v>
      </c>
      <c r="X15" s="52">
        <f>D15</f>
        <v>0</v>
      </c>
      <c r="Y15" s="52">
        <f>F15</f>
        <v>0.40245096199982133</v>
      </c>
      <c r="Z15" s="52">
        <f>G15+H15+I15+K15+M15</f>
        <v>0.24731673585827177</v>
      </c>
      <c r="AA15" s="7"/>
      <c r="AB15" s="46"/>
      <c r="AC15" s="18" t="s">
        <v>20</v>
      </c>
      <c r="AG15" s="40">
        <v>0</v>
      </c>
      <c r="AI15" s="40">
        <v>0</v>
      </c>
      <c r="AK15" s="40">
        <v>0</v>
      </c>
      <c r="AM15" s="40">
        <v>0</v>
      </c>
      <c r="AQ15" s="22">
        <v>0</v>
      </c>
      <c r="AR15" s="22">
        <v>0</v>
      </c>
      <c r="AT15" s="22">
        <v>0</v>
      </c>
      <c r="AU15" s="22">
        <v>0</v>
      </c>
      <c r="AV15" s="60"/>
      <c r="AW15" s="61">
        <f>SQRT(AQ15*AQ15+AS15*AS15+AR15*AR15)</f>
        <v>0</v>
      </c>
      <c r="AX15" s="62">
        <f t="shared" si="3"/>
        <v>0</v>
      </c>
      <c r="AY15" s="62">
        <f t="shared" si="0"/>
        <v>0</v>
      </c>
      <c r="AZ15" s="62">
        <f t="shared" si="1"/>
        <v>0</v>
      </c>
      <c r="BA15" s="62">
        <f t="shared" si="2"/>
        <v>0</v>
      </c>
    </row>
    <row r="16" spans="1:53" ht="11.25">
      <c r="A16" s="28"/>
      <c r="B16" s="16" t="s">
        <v>21</v>
      </c>
      <c r="C16" s="22">
        <v>0</v>
      </c>
      <c r="D16" s="22">
        <v>0</v>
      </c>
      <c r="E16" s="22">
        <v>0</v>
      </c>
      <c r="F16" s="22">
        <v>0.30672314205797996</v>
      </c>
      <c r="G16" s="22">
        <v>0.26840254326532736</v>
      </c>
      <c r="H16" s="22">
        <v>0.09498934696583118</v>
      </c>
      <c r="I16" s="22">
        <v>0</v>
      </c>
      <c r="J16" s="22">
        <v>0.1754996551935506</v>
      </c>
      <c r="K16" s="22">
        <v>0</v>
      </c>
      <c r="L16" s="22">
        <v>2.087686103452416</v>
      </c>
      <c r="M16" s="22">
        <v>0</v>
      </c>
      <c r="N16" s="22">
        <v>0</v>
      </c>
      <c r="O16" s="22">
        <v>0</v>
      </c>
      <c r="P16" s="22">
        <v>0.4957994179503124</v>
      </c>
      <c r="Q16" s="22">
        <v>0.03959580246700846</v>
      </c>
      <c r="R16" s="22">
        <v>0.025049603094118102</v>
      </c>
      <c r="S16" s="7">
        <v>3.4937456144465444</v>
      </c>
      <c r="T16" s="7">
        <v>3.4937456144465444</v>
      </c>
      <c r="U16" s="52">
        <f>(G16+H16+I16+K16+M16)/(D16+F16+N16+O16+P16+Q16+R16)</f>
        <v>0.4190559437842473</v>
      </c>
      <c r="V16" s="52">
        <f>P16+Q16+R16</f>
        <v>0.560444823511439</v>
      </c>
      <c r="W16" s="52">
        <f>L16+N16+O16</f>
        <v>2.087686103452416</v>
      </c>
      <c r="X16" s="52">
        <f>D16</f>
        <v>0</v>
      </c>
      <c r="Y16" s="52">
        <f>F16</f>
        <v>0.30672314205797996</v>
      </c>
      <c r="Z16" s="52">
        <f>G16+H16+I16+K16+M16</f>
        <v>0.36339189023115853</v>
      </c>
      <c r="AA16" s="7"/>
      <c r="AB16" s="46"/>
      <c r="AC16" s="18" t="s">
        <v>21</v>
      </c>
      <c r="AG16" s="40">
        <v>0</v>
      </c>
      <c r="AH16" s="40">
        <v>0</v>
      </c>
      <c r="AI16" s="40">
        <v>0</v>
      </c>
      <c r="AK16" s="40">
        <v>0</v>
      </c>
      <c r="AM16" s="40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60"/>
      <c r="AW16" s="61">
        <f>SQRT(AQ16*AQ16+AS16*AS16+AR16*AR16)</f>
        <v>0</v>
      </c>
      <c r="AX16" s="62">
        <f t="shared" si="3"/>
        <v>0</v>
      </c>
      <c r="AY16" s="62">
        <f t="shared" si="0"/>
        <v>0</v>
      </c>
      <c r="AZ16" s="62">
        <f t="shared" si="1"/>
        <v>0</v>
      </c>
      <c r="BA16" s="62">
        <f t="shared" si="2"/>
        <v>0</v>
      </c>
    </row>
    <row r="17" spans="1:53" ht="11.25">
      <c r="A17" s="28"/>
      <c r="B17" s="16" t="s">
        <v>22</v>
      </c>
      <c r="C17" s="22">
        <v>0</v>
      </c>
      <c r="D17" s="22">
        <v>0</v>
      </c>
      <c r="E17" s="22">
        <v>0</v>
      </c>
      <c r="F17" s="22">
        <v>0.022669619254951947</v>
      </c>
      <c r="G17" s="22">
        <v>0</v>
      </c>
      <c r="H17" s="22">
        <v>0.08207142019448793</v>
      </c>
      <c r="I17" s="22">
        <v>0</v>
      </c>
      <c r="J17" s="22">
        <v>0</v>
      </c>
      <c r="K17" s="22">
        <v>0</v>
      </c>
      <c r="L17" s="22">
        <v>0.6889865712818047</v>
      </c>
      <c r="M17" s="22">
        <v>0</v>
      </c>
      <c r="N17" s="22">
        <v>0</v>
      </c>
      <c r="O17" s="22">
        <v>0</v>
      </c>
      <c r="P17" s="22">
        <v>0.47689986579290944</v>
      </c>
      <c r="Q17" s="22">
        <v>0.0939167349186603</v>
      </c>
      <c r="R17" s="22">
        <v>0</v>
      </c>
      <c r="S17" s="7">
        <v>1.3645442114428143</v>
      </c>
      <c r="T17" s="7">
        <v>1.3645442114428143</v>
      </c>
      <c r="U17" s="52">
        <f>(G17+H17+I17+K17+M17)/(D17+F17+N17+O17+P17+Q17+R17)</f>
        <v>0.13828698533070835</v>
      </c>
      <c r="V17" s="52">
        <f>P17+Q17+R17</f>
        <v>0.5708166007115697</v>
      </c>
      <c r="W17" s="52">
        <f>L17+N17+O17</f>
        <v>0.6889865712818047</v>
      </c>
      <c r="X17" s="52">
        <f>D17</f>
        <v>0</v>
      </c>
      <c r="Y17" s="52">
        <f>F17</f>
        <v>0.022669619254951947</v>
      </c>
      <c r="Z17" s="52">
        <f>G17+H17+I17+K17+M17</f>
        <v>0.08207142019448793</v>
      </c>
      <c r="AA17" s="7"/>
      <c r="AB17" s="46"/>
      <c r="AC17" s="18" t="s">
        <v>22</v>
      </c>
      <c r="AG17" s="40">
        <v>0</v>
      </c>
      <c r="AI17" s="40">
        <v>0</v>
      </c>
      <c r="AM17" s="40">
        <v>0</v>
      </c>
      <c r="AQ17" s="22">
        <v>0</v>
      </c>
      <c r="AR17" s="22">
        <v>0</v>
      </c>
      <c r="AT17" s="22">
        <v>0</v>
      </c>
      <c r="AU17" s="22">
        <v>0</v>
      </c>
      <c r="AV17" s="60"/>
      <c r="AW17" s="61">
        <f>SQRT(AQ17*AQ17+AS17*AS17+AR17*AR17)</f>
        <v>0</v>
      </c>
      <c r="AX17" s="62">
        <f t="shared" si="3"/>
        <v>0</v>
      </c>
      <c r="AY17" s="62">
        <f t="shared" si="0"/>
        <v>0</v>
      </c>
      <c r="AZ17" s="62">
        <f t="shared" si="1"/>
        <v>0</v>
      </c>
      <c r="BA17" s="62">
        <f t="shared" si="2"/>
        <v>0</v>
      </c>
    </row>
    <row r="18" spans="1:53" ht="11.25">
      <c r="A18" s="28"/>
      <c r="B18" s="16" t="s">
        <v>23</v>
      </c>
      <c r="C18" s="22">
        <v>0</v>
      </c>
      <c r="D18" s="22">
        <v>0</v>
      </c>
      <c r="E18" s="22">
        <v>0</v>
      </c>
      <c r="F18" s="22">
        <v>0.04854200603118902</v>
      </c>
      <c r="G18" s="22">
        <v>0</v>
      </c>
      <c r="H18" s="22">
        <v>0.0948482257898573</v>
      </c>
      <c r="I18" s="22">
        <v>0</v>
      </c>
      <c r="J18" s="22">
        <v>0.039757646253218495</v>
      </c>
      <c r="K18" s="22">
        <v>0</v>
      </c>
      <c r="L18" s="22">
        <v>0.8006939595806266</v>
      </c>
      <c r="M18" s="22">
        <v>0</v>
      </c>
      <c r="N18" s="22">
        <v>0</v>
      </c>
      <c r="O18" s="22">
        <v>0</v>
      </c>
      <c r="P18" s="22">
        <v>0.4165414299607899</v>
      </c>
      <c r="Q18" s="22">
        <v>0.032007368843564615</v>
      </c>
      <c r="R18" s="22">
        <v>0</v>
      </c>
      <c r="S18" s="7">
        <v>1.432390636459246</v>
      </c>
      <c r="T18" s="7">
        <v>1.432390636459246</v>
      </c>
      <c r="U18" s="52">
        <f>(G18+H18+I18+K18+M18)/(D18+F18+N18+O18+P18+Q18+R18)</f>
        <v>0.19080663908324894</v>
      </c>
      <c r="V18" s="52">
        <f>P18+Q18+R18</f>
        <v>0.4485487988043545</v>
      </c>
      <c r="W18" s="52">
        <f>L18+N18+O18</f>
        <v>0.8006939595806266</v>
      </c>
      <c r="X18" s="52">
        <f>D18</f>
        <v>0</v>
      </c>
      <c r="Y18" s="52">
        <f>F18</f>
        <v>0.04854200603118902</v>
      </c>
      <c r="Z18" s="52">
        <f>G18+H18+I18+K18+M18</f>
        <v>0.0948482257898573</v>
      </c>
      <c r="AA18" s="7"/>
      <c r="AB18" s="46"/>
      <c r="AC18" s="18" t="s">
        <v>23</v>
      </c>
      <c r="AG18" s="40">
        <v>0</v>
      </c>
      <c r="AI18" s="40">
        <v>0</v>
      </c>
      <c r="AK18" s="40">
        <v>0</v>
      </c>
      <c r="AM18" s="40">
        <v>0</v>
      </c>
      <c r="AQ18" s="22">
        <v>0</v>
      </c>
      <c r="AR18" s="22">
        <v>0</v>
      </c>
      <c r="AT18" s="22">
        <v>0</v>
      </c>
      <c r="AU18" s="22">
        <v>0</v>
      </c>
      <c r="AV18" s="60"/>
      <c r="AW18" s="61">
        <f>SQRT(AQ18*AQ18+AS18*AS18+AR18*AR18)</f>
        <v>0</v>
      </c>
      <c r="AX18" s="62">
        <f t="shared" si="3"/>
        <v>0</v>
      </c>
      <c r="AY18" s="62">
        <f t="shared" si="0"/>
        <v>0</v>
      </c>
      <c r="AZ18" s="62">
        <f t="shared" si="1"/>
        <v>0</v>
      </c>
      <c r="BA18" s="62">
        <f t="shared" si="2"/>
        <v>0</v>
      </c>
    </row>
    <row r="19" spans="1:53" ht="12" thickBot="1">
      <c r="A19" s="28"/>
      <c r="B19" s="17" t="s">
        <v>24</v>
      </c>
      <c r="C19" s="22">
        <v>0</v>
      </c>
      <c r="D19" s="22">
        <v>0</v>
      </c>
      <c r="E19" s="22">
        <v>0</v>
      </c>
      <c r="F19" s="22">
        <v>0.029618842808383925</v>
      </c>
      <c r="G19" s="22">
        <v>0.018086835406355542</v>
      </c>
      <c r="H19" s="22">
        <v>0.11595906655831047</v>
      </c>
      <c r="I19" s="22">
        <v>0</v>
      </c>
      <c r="J19" s="22">
        <v>0.024113857166750286</v>
      </c>
      <c r="K19" s="22">
        <v>0</v>
      </c>
      <c r="L19" s="22">
        <v>1.3051488077198778</v>
      </c>
      <c r="M19" s="22">
        <v>0</v>
      </c>
      <c r="N19" s="22">
        <v>0</v>
      </c>
      <c r="O19" s="22">
        <v>0</v>
      </c>
      <c r="P19" s="22">
        <v>0.904906008836545</v>
      </c>
      <c r="Q19" s="22">
        <v>0.056231106407518085</v>
      </c>
      <c r="R19" s="22">
        <v>0.025596370870682807</v>
      </c>
      <c r="S19" s="7">
        <v>2.479660895774424</v>
      </c>
      <c r="T19" s="7">
        <v>2.479660895774424</v>
      </c>
      <c r="U19" s="52">
        <f>(G19+H19+I19+K19+M19)/(D19+F19+N19+O19+P19+Q19+R19)</f>
        <v>0.1318892062821301</v>
      </c>
      <c r="V19" s="52">
        <f>P19+Q19+R19</f>
        <v>0.9867334861147459</v>
      </c>
      <c r="W19" s="52">
        <f>L19+N19+O19</f>
        <v>1.3051488077198778</v>
      </c>
      <c r="X19" s="52">
        <f>D19</f>
        <v>0</v>
      </c>
      <c r="Y19" s="52">
        <f>F19</f>
        <v>0.029618842808383925</v>
      </c>
      <c r="Z19" s="52">
        <f>G19+H19+I19+K19+M19</f>
        <v>0.134045901964666</v>
      </c>
      <c r="AA19" s="7"/>
      <c r="AB19" s="46"/>
      <c r="AC19" s="18" t="s">
        <v>24</v>
      </c>
      <c r="AG19" s="40">
        <v>0</v>
      </c>
      <c r="AH19" s="40">
        <v>0</v>
      </c>
      <c r="AI19" s="40">
        <v>0</v>
      </c>
      <c r="AK19" s="40">
        <v>0</v>
      </c>
      <c r="AM19" s="40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61"/>
      <c r="AW19" s="61">
        <f>SQRT(AQ19*AQ19+AS19*AS19+AR19*AR19)</f>
        <v>0</v>
      </c>
      <c r="AX19" s="62">
        <f t="shared" si="3"/>
        <v>0</v>
      </c>
      <c r="AY19" s="62">
        <f t="shared" si="0"/>
        <v>0</v>
      </c>
      <c r="AZ19" s="62">
        <f t="shared" si="1"/>
        <v>0</v>
      </c>
      <c r="BA19" s="62">
        <f t="shared" si="2"/>
        <v>0</v>
      </c>
    </row>
    <row r="20" spans="1:48" ht="12">
      <c r="A20" s="28"/>
      <c r="B20" s="1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2"/>
      <c r="AB20" s="46"/>
      <c r="AC20" s="18"/>
      <c r="AD20" s="36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4"/>
      <c r="AP20" s="4"/>
      <c r="AQ20" s="4"/>
      <c r="AR20" s="4"/>
      <c r="AS20" s="50"/>
      <c r="AT20" s="50"/>
      <c r="AU20" s="50"/>
      <c r="AV20" s="38"/>
    </row>
    <row r="21" spans="2:35" ht="12" thickBot="1">
      <c r="B21" s="25" t="s">
        <v>25</v>
      </c>
      <c r="C21" s="25"/>
      <c r="D21" s="25"/>
      <c r="E21" s="25"/>
      <c r="F21" s="2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2"/>
      <c r="AB21" s="6"/>
      <c r="AC21" s="43" t="s">
        <v>25</v>
      </c>
      <c r="AF21" s="38"/>
      <c r="AG21" s="38"/>
      <c r="AH21" s="38"/>
      <c r="AI21" s="38"/>
    </row>
    <row r="22" spans="1:54" s="55" customFormat="1" ht="10.5" thickBot="1">
      <c r="A22" s="9">
        <v>261.92</v>
      </c>
      <c r="B22" s="53" t="s">
        <v>0</v>
      </c>
      <c r="C22" s="33" t="s">
        <v>1</v>
      </c>
      <c r="D22" s="33" t="s">
        <v>2</v>
      </c>
      <c r="E22" s="33" t="s">
        <v>3</v>
      </c>
      <c r="F22" s="33" t="s">
        <v>4</v>
      </c>
      <c r="G22" s="33" t="s">
        <v>5</v>
      </c>
      <c r="H22" s="33" t="s">
        <v>6</v>
      </c>
      <c r="I22" s="33" t="s">
        <v>7</v>
      </c>
      <c r="J22" s="33" t="s">
        <v>8</v>
      </c>
      <c r="K22" s="33" t="s">
        <v>9</v>
      </c>
      <c r="L22" s="33" t="s">
        <v>10</v>
      </c>
      <c r="M22" s="33" t="s">
        <v>11</v>
      </c>
      <c r="N22" s="33" t="s">
        <v>12</v>
      </c>
      <c r="O22" s="33" t="s">
        <v>13</v>
      </c>
      <c r="P22" s="33" t="s">
        <v>14</v>
      </c>
      <c r="Q22" s="33" t="s">
        <v>15</v>
      </c>
      <c r="R22" s="33" t="s">
        <v>16</v>
      </c>
      <c r="S22" s="34" t="s">
        <v>17</v>
      </c>
      <c r="T22" s="34" t="s">
        <v>18</v>
      </c>
      <c r="U22" s="51" t="s">
        <v>54</v>
      </c>
      <c r="V22" s="51" t="s">
        <v>55</v>
      </c>
      <c r="W22" s="51" t="s">
        <v>56</v>
      </c>
      <c r="X22" s="51" t="s">
        <v>2</v>
      </c>
      <c r="Y22" s="51" t="s">
        <v>4</v>
      </c>
      <c r="Z22" s="51" t="s">
        <v>57</v>
      </c>
      <c r="AA22" s="34"/>
      <c r="AB22" s="12">
        <v>261.92</v>
      </c>
      <c r="AC22" s="54" t="s">
        <v>0</v>
      </c>
      <c r="AD22" s="32" t="s">
        <v>1</v>
      </c>
      <c r="AE22" s="32" t="s">
        <v>2</v>
      </c>
      <c r="AF22" s="32" t="s">
        <v>3</v>
      </c>
      <c r="AG22" s="32" t="s">
        <v>4</v>
      </c>
      <c r="AH22" s="32" t="s">
        <v>5</v>
      </c>
      <c r="AI22" s="32" t="s">
        <v>6</v>
      </c>
      <c r="AJ22" s="32" t="s">
        <v>7</v>
      </c>
      <c r="AK22" s="32" t="s">
        <v>8</v>
      </c>
      <c r="AL22" s="32" t="s">
        <v>9</v>
      </c>
      <c r="AM22" s="32" t="s">
        <v>10</v>
      </c>
      <c r="AN22" s="32" t="s">
        <v>11</v>
      </c>
      <c r="AO22" s="32" t="s">
        <v>12</v>
      </c>
      <c r="AP22" s="32" t="s">
        <v>13</v>
      </c>
      <c r="AQ22" s="32" t="s">
        <v>14</v>
      </c>
      <c r="AR22" s="32" t="s">
        <v>15</v>
      </c>
      <c r="AS22" s="32" t="s">
        <v>16</v>
      </c>
      <c r="AT22" s="33" t="s">
        <v>17</v>
      </c>
      <c r="AU22" s="33" t="s">
        <v>18</v>
      </c>
      <c r="AV22" s="51" t="s">
        <v>54</v>
      </c>
      <c r="AW22" s="58" t="s">
        <v>55</v>
      </c>
      <c r="AX22" s="58" t="s">
        <v>56</v>
      </c>
      <c r="AY22" s="58" t="s">
        <v>2</v>
      </c>
      <c r="AZ22" s="58" t="s">
        <v>4</v>
      </c>
      <c r="BA22" s="58" t="s">
        <v>57</v>
      </c>
      <c r="BB22" s="56"/>
    </row>
    <row r="23" spans="1:53" ht="11.25">
      <c r="A23" s="28"/>
      <c r="B23" s="16" t="s">
        <v>19</v>
      </c>
      <c r="C23" s="22">
        <v>0.7669304176786926</v>
      </c>
      <c r="D23" s="22">
        <v>0</v>
      </c>
      <c r="E23" s="22">
        <v>0</v>
      </c>
      <c r="F23" s="22">
        <v>0.41965937012459276</v>
      </c>
      <c r="G23" s="22">
        <v>0.18004057812974703</v>
      </c>
      <c r="H23" s="22">
        <v>0.12727448963995627</v>
      </c>
      <c r="I23" s="22">
        <v>0</v>
      </c>
      <c r="J23" s="22">
        <v>0.324659662804164</v>
      </c>
      <c r="K23" s="22">
        <v>0.030738211192603313</v>
      </c>
      <c r="L23" s="22">
        <v>1.549916566191527</v>
      </c>
      <c r="M23" s="22">
        <v>0</v>
      </c>
      <c r="N23" s="22">
        <v>0</v>
      </c>
      <c r="O23" s="22">
        <v>0</v>
      </c>
      <c r="P23" s="22">
        <v>0.41473470275727403</v>
      </c>
      <c r="Q23" s="22">
        <v>0.1837358538068314</v>
      </c>
      <c r="R23" s="22">
        <v>0</v>
      </c>
      <c r="S23" s="7">
        <v>3.9976898523253883</v>
      </c>
      <c r="T23" s="7">
        <v>3.2307594346466955</v>
      </c>
      <c r="U23" s="52">
        <f>(G23+H23+I23+K23+M23)/(D23+F23+N23+O23+P23+Q23+R23)</f>
        <v>0.3320335353089658</v>
      </c>
      <c r="V23" s="52">
        <f>P23+Q23+R23</f>
        <v>0.5984705565641054</v>
      </c>
      <c r="W23" s="52">
        <f>L23+N23+O23</f>
        <v>1.549916566191527</v>
      </c>
      <c r="X23" s="52">
        <f>D23</f>
        <v>0</v>
      </c>
      <c r="Y23" s="52">
        <f>F23</f>
        <v>0.41965937012459276</v>
      </c>
      <c r="Z23" s="52">
        <f>G23+H23+I23+K23+M23</f>
        <v>0.33805327896230664</v>
      </c>
      <c r="AA23" s="7"/>
      <c r="AB23" s="46"/>
      <c r="AC23" s="18" t="s">
        <v>19</v>
      </c>
      <c r="AD23" s="40">
        <v>0.16464420136849678</v>
      </c>
      <c r="AG23" s="40">
        <v>0.07786644133653212</v>
      </c>
      <c r="AH23" s="40">
        <v>0.019308268527549972</v>
      </c>
      <c r="AI23" s="40">
        <v>0</v>
      </c>
      <c r="AK23" s="40">
        <v>0.011491294655302018</v>
      </c>
      <c r="AL23" s="40">
        <v>0.012515558916006982</v>
      </c>
      <c r="AM23" s="40">
        <v>0.06027184881841541</v>
      </c>
      <c r="AQ23" s="22">
        <v>0.02174837498217373</v>
      </c>
      <c r="AR23" s="22">
        <v>0.000890246427845609</v>
      </c>
      <c r="AT23" s="22">
        <v>0.2085902607286837</v>
      </c>
      <c r="AU23" s="22">
        <v>0.06488026835595519</v>
      </c>
      <c r="AV23" s="60"/>
      <c r="AW23" s="61">
        <f>SQRT(AQ23*AQ23+AS23*AS23+AR23*AR23)</f>
        <v>0.021766587997835856</v>
      </c>
      <c r="AX23" s="62">
        <f aca="true" t="shared" si="4" ref="AX23:AX28">SQRT(AM23*AM23)</f>
        <v>0.06027184881841541</v>
      </c>
      <c r="AY23" s="62">
        <f t="shared" si="0"/>
        <v>0</v>
      </c>
      <c r="AZ23" s="62">
        <f t="shared" si="1"/>
        <v>0.07786644133653212</v>
      </c>
      <c r="BA23" s="62">
        <f t="shared" si="2"/>
        <v>0.023009746815469714</v>
      </c>
    </row>
    <row r="24" spans="1:53" ht="11.25">
      <c r="A24" s="28"/>
      <c r="B24" s="16" t="s">
        <v>20</v>
      </c>
      <c r="C24" s="22">
        <v>0</v>
      </c>
      <c r="D24" s="22">
        <v>0</v>
      </c>
      <c r="E24" s="22">
        <v>0</v>
      </c>
      <c r="F24" s="22">
        <v>0.3250850239752539</v>
      </c>
      <c r="G24" s="22">
        <v>0.23612763610098317</v>
      </c>
      <c r="H24" s="22">
        <v>0.15652863762214472</v>
      </c>
      <c r="I24" s="22">
        <v>0</v>
      </c>
      <c r="J24" s="22">
        <v>0.2803195343633354</v>
      </c>
      <c r="K24" s="22">
        <v>0.04777018105902608</v>
      </c>
      <c r="L24" s="22">
        <v>2.2773086432853344</v>
      </c>
      <c r="M24" s="22">
        <v>0</v>
      </c>
      <c r="N24" s="22">
        <v>0</v>
      </c>
      <c r="O24" s="22">
        <v>0</v>
      </c>
      <c r="P24" s="22">
        <v>0.9700382294719633</v>
      </c>
      <c r="Q24" s="22">
        <v>0.3404212311441976</v>
      </c>
      <c r="R24" s="22">
        <v>0</v>
      </c>
      <c r="S24" s="7">
        <v>4.633599117022238</v>
      </c>
      <c r="T24" s="7">
        <v>4.633599117022238</v>
      </c>
      <c r="U24" s="52">
        <f>(G24+H24+I24+K24+M24)/(D24+F24+N24+O24+P24+Q24+R24)</f>
        <v>0.26928430191379327</v>
      </c>
      <c r="V24" s="52">
        <f>P24+Q24+R24</f>
        <v>1.3104594606161608</v>
      </c>
      <c r="W24" s="52">
        <f>L24+N24+O24</f>
        <v>2.2773086432853344</v>
      </c>
      <c r="X24" s="52">
        <f>D24</f>
        <v>0</v>
      </c>
      <c r="Y24" s="52">
        <f>F24</f>
        <v>0.3250850239752539</v>
      </c>
      <c r="Z24" s="52">
        <f>G24+H24+I24+K24+M24</f>
        <v>0.440426454782154</v>
      </c>
      <c r="AA24" s="7"/>
      <c r="AB24" s="46"/>
      <c r="AC24" s="18" t="s">
        <v>20</v>
      </c>
      <c r="AG24" s="40">
        <v>0.0028685685102990714</v>
      </c>
      <c r="AH24" s="40">
        <v>0.03419991762667845</v>
      </c>
      <c r="AI24" s="40">
        <v>0.017329253848258147</v>
      </c>
      <c r="AK24" s="40">
        <v>0.04240355448805236</v>
      </c>
      <c r="AL24" s="40">
        <v>0.014091189651400713</v>
      </c>
      <c r="AM24" s="40">
        <v>0.033592216132918705</v>
      </c>
      <c r="AQ24" s="22">
        <v>0.0837264982285317</v>
      </c>
      <c r="AR24" s="22">
        <v>0.0017167502279787801</v>
      </c>
      <c r="AT24" s="22">
        <v>0.16847474820184102</v>
      </c>
      <c r="AU24" s="22">
        <v>0.16688891756309565</v>
      </c>
      <c r="AV24" s="60"/>
      <c r="AW24" s="61">
        <f>SQRT(AQ24*AQ24+AS24*AS24+AR24*AR24)</f>
        <v>0.08374409672900883</v>
      </c>
      <c r="AX24" s="62">
        <f t="shared" si="4"/>
        <v>0.033592216132918705</v>
      </c>
      <c r="AY24" s="62">
        <f t="shared" si="0"/>
        <v>0</v>
      </c>
      <c r="AZ24" s="62">
        <f t="shared" si="1"/>
        <v>0.0028685685102990714</v>
      </c>
      <c r="BA24" s="62">
        <f t="shared" si="2"/>
        <v>0.040847264662406756</v>
      </c>
    </row>
    <row r="25" spans="1:53" ht="11.25">
      <c r="A25" s="28"/>
      <c r="B25" s="16" t="s">
        <v>21</v>
      </c>
      <c r="C25" s="22">
        <v>0</v>
      </c>
      <c r="D25" s="22">
        <v>0</v>
      </c>
      <c r="E25" s="22">
        <v>0</v>
      </c>
      <c r="F25" s="22">
        <v>0.7366432862763155</v>
      </c>
      <c r="G25" s="22">
        <v>2.0317383434114396</v>
      </c>
      <c r="H25" s="22">
        <v>0.16513926384736768</v>
      </c>
      <c r="I25" s="22">
        <v>0</v>
      </c>
      <c r="J25" s="22">
        <v>0.6332776132061945</v>
      </c>
      <c r="K25" s="22">
        <v>0</v>
      </c>
      <c r="L25" s="22">
        <v>4.31349054628615</v>
      </c>
      <c r="M25" s="22">
        <v>0</v>
      </c>
      <c r="N25" s="22">
        <v>0</v>
      </c>
      <c r="O25" s="22">
        <v>0</v>
      </c>
      <c r="P25" s="22">
        <v>2.4032151743828294</v>
      </c>
      <c r="Q25" s="22">
        <v>0.6112973919069493</v>
      </c>
      <c r="R25" s="22">
        <v>0</v>
      </c>
      <c r="S25" s="7">
        <v>10.894801619317247</v>
      </c>
      <c r="T25" s="7">
        <v>10.894801619317247</v>
      </c>
      <c r="U25" s="52">
        <f>(G25+H25+I25+K25+M25)/(D25+F25+N25+O25+P25+Q25+R25)</f>
        <v>0.5856535141710962</v>
      </c>
      <c r="V25" s="52">
        <f>P25+Q25+R25</f>
        <v>3.0145125662897785</v>
      </c>
      <c r="W25" s="52">
        <f>L25+N25+O25</f>
        <v>4.31349054628615</v>
      </c>
      <c r="X25" s="52">
        <f>D25</f>
        <v>0</v>
      </c>
      <c r="Y25" s="52">
        <f>F25</f>
        <v>0.7366432862763155</v>
      </c>
      <c r="Z25" s="52">
        <f>G25+H25+I25+K25+M25</f>
        <v>2.1968776072588074</v>
      </c>
      <c r="AA25" s="7"/>
      <c r="AB25" s="46"/>
      <c r="AC25" s="18" t="s">
        <v>21</v>
      </c>
      <c r="AG25" s="40">
        <v>0</v>
      </c>
      <c r="AH25" s="40">
        <v>0</v>
      </c>
      <c r="AI25" s="40">
        <v>0</v>
      </c>
      <c r="AK25" s="40">
        <v>0</v>
      </c>
      <c r="AM25" s="40">
        <v>0</v>
      </c>
      <c r="AQ25" s="22">
        <v>0</v>
      </c>
      <c r="AR25" s="22">
        <v>0</v>
      </c>
      <c r="AT25" s="22">
        <v>0</v>
      </c>
      <c r="AU25" s="22">
        <v>0</v>
      </c>
      <c r="AV25" s="60"/>
      <c r="AW25" s="61">
        <f>SQRT(AQ25*AQ25+AS25*AS25+AR25*AR25)</f>
        <v>0</v>
      </c>
      <c r="AX25" s="62">
        <f t="shared" si="4"/>
        <v>0</v>
      </c>
      <c r="AY25" s="62">
        <f t="shared" si="0"/>
        <v>0</v>
      </c>
      <c r="AZ25" s="62">
        <f t="shared" si="1"/>
        <v>0</v>
      </c>
      <c r="BA25" s="62">
        <f t="shared" si="2"/>
        <v>0</v>
      </c>
    </row>
    <row r="26" spans="1:53" ht="11.25">
      <c r="A26" s="28"/>
      <c r="B26" s="16" t="s">
        <v>22</v>
      </c>
      <c r="C26" s="22">
        <v>1.112932461085523</v>
      </c>
      <c r="D26" s="22">
        <v>0</v>
      </c>
      <c r="E26" s="22">
        <v>0</v>
      </c>
      <c r="F26" s="22">
        <v>0.43042526305091283</v>
      </c>
      <c r="G26" s="22">
        <v>0.3729754075097458</v>
      </c>
      <c r="H26" s="22">
        <v>0.20030180111449894</v>
      </c>
      <c r="I26" s="22">
        <v>0.03295686900623863</v>
      </c>
      <c r="J26" s="22">
        <v>0.4183330845809965</v>
      </c>
      <c r="K26" s="22">
        <v>0.07696579732658988</v>
      </c>
      <c r="L26" s="22">
        <v>3.5617216592485454</v>
      </c>
      <c r="M26" s="22">
        <v>0</v>
      </c>
      <c r="N26" s="22">
        <v>0</v>
      </c>
      <c r="O26" s="22">
        <v>0</v>
      </c>
      <c r="P26" s="22">
        <v>0.795972933083761</v>
      </c>
      <c r="Q26" s="22">
        <v>0.3400551468643703</v>
      </c>
      <c r="R26" s="22">
        <v>0.1156439890796927</v>
      </c>
      <c r="S26" s="7">
        <v>7.458284411950875</v>
      </c>
      <c r="T26" s="7">
        <v>6.345351950865352</v>
      </c>
      <c r="U26" s="52">
        <f>(G26+H26+I26+K26+M26)/(D26+F26+N26+O26+P26+Q26+R26)</f>
        <v>0.40615953781507663</v>
      </c>
      <c r="V26" s="52">
        <f>P26+Q26+R26</f>
        <v>1.251672069027824</v>
      </c>
      <c r="W26" s="52">
        <f>L26+N26+O26</f>
        <v>3.5617216592485454</v>
      </c>
      <c r="X26" s="52">
        <f>D26</f>
        <v>0</v>
      </c>
      <c r="Y26" s="52">
        <f>F26</f>
        <v>0.43042526305091283</v>
      </c>
      <c r="Z26" s="52">
        <f>G26+H26+I26+K26+M26</f>
        <v>0.6831998749570732</v>
      </c>
      <c r="AA26" s="7"/>
      <c r="AB26" s="46"/>
      <c r="AC26" s="18" t="s">
        <v>22</v>
      </c>
      <c r="AD26" s="40">
        <v>0.11240460567538167</v>
      </c>
      <c r="AG26" s="40">
        <v>0.05564701445420362</v>
      </c>
      <c r="AH26" s="40">
        <v>0.07930769546772654</v>
      </c>
      <c r="AI26" s="40">
        <v>0.005725580584445818</v>
      </c>
      <c r="AJ26" s="40">
        <v>0.0050205827508688055</v>
      </c>
      <c r="AK26" s="40">
        <v>0.007599561408425992</v>
      </c>
      <c r="AL26" s="40">
        <v>0.009325353031600305</v>
      </c>
      <c r="AM26" s="40">
        <v>0.030465065339585227</v>
      </c>
      <c r="AQ26" s="22">
        <v>0.047551702416889746</v>
      </c>
      <c r="AR26" s="22">
        <v>0.0049722641206922415</v>
      </c>
      <c r="AS26" s="22">
        <v>0.0051161546174589515</v>
      </c>
      <c r="AT26" s="22">
        <v>0.15154617087134922</v>
      </c>
      <c r="AU26" s="22">
        <v>0.05334758045492014</v>
      </c>
      <c r="AV26" s="60"/>
      <c r="AW26" s="61">
        <f>SQRT(AQ26*AQ26+AS26*AS26+AR26*AR26)</f>
        <v>0.04808391468360399</v>
      </c>
      <c r="AX26" s="62">
        <f t="shared" si="4"/>
        <v>0.030465065339585227</v>
      </c>
      <c r="AY26" s="62">
        <f t="shared" si="0"/>
        <v>0</v>
      </c>
      <c r="AZ26" s="62">
        <f t="shared" si="1"/>
        <v>0.05564701445420362</v>
      </c>
      <c r="BA26" s="62">
        <f t="shared" si="2"/>
        <v>0.08021634056570352</v>
      </c>
    </row>
    <row r="27" spans="1:53" ht="11.25">
      <c r="A27" s="28"/>
      <c r="B27" s="16" t="s">
        <v>23</v>
      </c>
      <c r="C27" s="22">
        <v>0</v>
      </c>
      <c r="D27" s="22">
        <v>0</v>
      </c>
      <c r="E27" s="22">
        <v>0</v>
      </c>
      <c r="F27" s="22">
        <v>0.12700658477490936</v>
      </c>
      <c r="G27" s="22">
        <v>0.4751915450680252</v>
      </c>
      <c r="H27" s="22">
        <v>0.16481314996425883</v>
      </c>
      <c r="I27" s="22">
        <v>0</v>
      </c>
      <c r="J27" s="22">
        <v>0</v>
      </c>
      <c r="K27" s="22">
        <v>0</v>
      </c>
      <c r="L27" s="22">
        <v>1.9761065349875329</v>
      </c>
      <c r="M27" s="22">
        <v>0</v>
      </c>
      <c r="N27" s="22">
        <v>0</v>
      </c>
      <c r="O27" s="22">
        <v>0</v>
      </c>
      <c r="P27" s="22">
        <v>0.7560692985812919</v>
      </c>
      <c r="Q27" s="22">
        <v>0.2572347658982096</v>
      </c>
      <c r="R27" s="22">
        <v>0</v>
      </c>
      <c r="S27" s="7">
        <v>3.7564218792742277</v>
      </c>
      <c r="T27" s="7">
        <v>3.7564218792742277</v>
      </c>
      <c r="U27" s="52">
        <f>(G27+H27+I27+K27+M27)/(D27+F27+N27+O27+P27+Q27+R27)</f>
        <v>0.561254685686527</v>
      </c>
      <c r="V27" s="52">
        <f>P27+Q27+R27</f>
        <v>1.0133040644795015</v>
      </c>
      <c r="W27" s="52">
        <f>L27+N27+O27</f>
        <v>1.9761065349875329</v>
      </c>
      <c r="X27" s="52">
        <f>D27</f>
        <v>0</v>
      </c>
      <c r="Y27" s="52">
        <f>F27</f>
        <v>0.12700658477490936</v>
      </c>
      <c r="Z27" s="52">
        <f>G27+H27+I27+K27+M27</f>
        <v>0.640004695032284</v>
      </c>
      <c r="AA27" s="7"/>
      <c r="AB27" s="46"/>
      <c r="AC27" s="18" t="s">
        <v>23</v>
      </c>
      <c r="AG27" s="40">
        <v>0.012031455489716411</v>
      </c>
      <c r="AH27" s="40">
        <v>0.02585829229726146</v>
      </c>
      <c r="AI27" s="40">
        <v>0.023415921788049143</v>
      </c>
      <c r="AM27" s="40">
        <v>0.10711034921689773</v>
      </c>
      <c r="AQ27" s="22">
        <v>0.03593026645747379</v>
      </c>
      <c r="AR27" s="22">
        <v>0.008072184008742492</v>
      </c>
      <c r="AT27" s="22">
        <v>0.20791753222490417</v>
      </c>
      <c r="AU27" s="22">
        <v>0.20596043184960308</v>
      </c>
      <c r="AV27" s="60"/>
      <c r="AW27" s="61">
        <f>SQRT(AQ27*AQ27+AS27*AS27+AR27*AR27)</f>
        <v>0.036825863226488856</v>
      </c>
      <c r="AX27" s="62">
        <f t="shared" si="4"/>
        <v>0.10711034921689773</v>
      </c>
      <c r="AY27" s="62">
        <f t="shared" si="0"/>
        <v>0</v>
      </c>
      <c r="AZ27" s="62">
        <f t="shared" si="1"/>
        <v>0.012031455489716411</v>
      </c>
      <c r="BA27" s="62">
        <f t="shared" si="2"/>
        <v>0.03488490610155982</v>
      </c>
    </row>
    <row r="28" spans="1:53" ht="12" thickBot="1">
      <c r="A28" s="28"/>
      <c r="B28" s="17" t="s">
        <v>24</v>
      </c>
      <c r="C28" s="22">
        <v>0.672581767703816</v>
      </c>
      <c r="D28" s="22">
        <v>0</v>
      </c>
      <c r="E28" s="22">
        <v>0</v>
      </c>
      <c r="F28" s="22">
        <v>0.05771745260989082</v>
      </c>
      <c r="G28" s="22">
        <v>0.05573014723768011</v>
      </c>
      <c r="H28" s="22">
        <v>0.1490682173892047</v>
      </c>
      <c r="I28" s="22">
        <v>0</v>
      </c>
      <c r="J28" s="22">
        <v>0</v>
      </c>
      <c r="K28" s="22">
        <v>0</v>
      </c>
      <c r="L28" s="22">
        <v>0.602049017543312</v>
      </c>
      <c r="M28" s="22">
        <v>0</v>
      </c>
      <c r="N28" s="22">
        <v>0</v>
      </c>
      <c r="O28" s="22">
        <v>0</v>
      </c>
      <c r="P28" s="22">
        <v>0.1322484792023738</v>
      </c>
      <c r="Q28" s="22">
        <v>0.029218494119038662</v>
      </c>
      <c r="R28" s="22">
        <v>0</v>
      </c>
      <c r="S28" s="7">
        <v>1.698613575805316</v>
      </c>
      <c r="T28" s="7">
        <v>1.0260318081015</v>
      </c>
      <c r="U28" s="52">
        <f>(G28+H28+I28+K28+M28)/(D28+F28+N28+O28+P28+Q28+R28)</f>
        <v>0.9343654949785194</v>
      </c>
      <c r="V28" s="52">
        <f>P28+Q28+R28</f>
        <v>0.16146697332141244</v>
      </c>
      <c r="W28" s="52">
        <f>L28+N28+O28</f>
        <v>0.602049017543312</v>
      </c>
      <c r="X28" s="52">
        <f>D28</f>
        <v>0</v>
      </c>
      <c r="Y28" s="52">
        <f>F28</f>
        <v>0.05771745260989082</v>
      </c>
      <c r="Z28" s="52">
        <f>G28+H28+I28+K28+M28</f>
        <v>0.2047983646268848</v>
      </c>
      <c r="AA28" s="7"/>
      <c r="AB28" s="46"/>
      <c r="AC28" s="18" t="s">
        <v>24</v>
      </c>
      <c r="AD28" s="40">
        <v>0.0007289620245395567</v>
      </c>
      <c r="AG28" s="40">
        <v>0</v>
      </c>
      <c r="AH28" s="40">
        <v>0</v>
      </c>
      <c r="AI28" s="40">
        <v>0.0012408468389931687</v>
      </c>
      <c r="AM28" s="40">
        <v>0.025790117744803876</v>
      </c>
      <c r="AQ28" s="22">
        <v>0</v>
      </c>
      <c r="AR28" s="22">
        <v>0.0020635156768759287</v>
      </c>
      <c r="AT28" s="22">
        <v>0.024585303890426177</v>
      </c>
      <c r="AU28" s="22">
        <v>0.024981468400214923</v>
      </c>
      <c r="AV28" s="60"/>
      <c r="AW28" s="61">
        <f>SQRT(AQ28*AQ28+AS28*AS28+AR28*AR28)</f>
        <v>0.0020635156768759287</v>
      </c>
      <c r="AX28" s="62">
        <f t="shared" si="4"/>
        <v>0.025790117744803876</v>
      </c>
      <c r="AY28" s="62">
        <f t="shared" si="0"/>
        <v>0</v>
      </c>
      <c r="AZ28" s="62">
        <f t="shared" si="1"/>
        <v>0</v>
      </c>
      <c r="BA28" s="62">
        <f t="shared" si="2"/>
        <v>0.0012408468389931687</v>
      </c>
    </row>
    <row r="29" spans="1:29" ht="11.25">
      <c r="A29" s="28"/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2"/>
      <c r="AB29" s="46"/>
      <c r="AC29" s="18"/>
    </row>
    <row r="30" spans="2:29" ht="12" thickBot="1">
      <c r="B30" s="25" t="s">
        <v>25</v>
      </c>
      <c r="C30" s="25"/>
      <c r="D30" s="25"/>
      <c r="E30" s="25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2"/>
      <c r="AB30" s="6"/>
      <c r="AC30" s="43" t="s">
        <v>25</v>
      </c>
    </row>
    <row r="31" spans="1:54" s="55" customFormat="1" ht="10.5" thickBot="1">
      <c r="A31" s="9">
        <v>262.42</v>
      </c>
      <c r="B31" s="53" t="s">
        <v>0</v>
      </c>
      <c r="C31" s="33" t="s">
        <v>1</v>
      </c>
      <c r="D31" s="33" t="s">
        <v>2</v>
      </c>
      <c r="E31" s="33" t="s">
        <v>3</v>
      </c>
      <c r="F31" s="33" t="s">
        <v>4</v>
      </c>
      <c r="G31" s="33" t="s">
        <v>5</v>
      </c>
      <c r="H31" s="33" t="s">
        <v>6</v>
      </c>
      <c r="I31" s="33" t="s">
        <v>7</v>
      </c>
      <c r="J31" s="33" t="s">
        <v>8</v>
      </c>
      <c r="K31" s="33" t="s">
        <v>9</v>
      </c>
      <c r="L31" s="33" t="s">
        <v>10</v>
      </c>
      <c r="M31" s="33" t="s">
        <v>11</v>
      </c>
      <c r="N31" s="33" t="s">
        <v>12</v>
      </c>
      <c r="O31" s="33" t="s">
        <v>13</v>
      </c>
      <c r="P31" s="33" t="s">
        <v>14</v>
      </c>
      <c r="Q31" s="33" t="s">
        <v>15</v>
      </c>
      <c r="R31" s="33" t="s">
        <v>16</v>
      </c>
      <c r="S31" s="34" t="s">
        <v>17</v>
      </c>
      <c r="T31" s="34" t="s">
        <v>18</v>
      </c>
      <c r="U31" s="51" t="s">
        <v>54</v>
      </c>
      <c r="V31" s="51" t="s">
        <v>55</v>
      </c>
      <c r="W31" s="51" t="s">
        <v>56</v>
      </c>
      <c r="X31" s="51" t="s">
        <v>2</v>
      </c>
      <c r="Y31" s="51" t="s">
        <v>4</v>
      </c>
      <c r="Z31" s="51" t="s">
        <v>57</v>
      </c>
      <c r="AA31" s="34"/>
      <c r="AB31" s="12">
        <v>262.42</v>
      </c>
      <c r="AC31" s="54" t="s">
        <v>0</v>
      </c>
      <c r="AD31" s="32" t="s">
        <v>1</v>
      </c>
      <c r="AE31" s="32" t="s">
        <v>2</v>
      </c>
      <c r="AF31" s="32" t="s">
        <v>3</v>
      </c>
      <c r="AG31" s="32" t="s">
        <v>4</v>
      </c>
      <c r="AH31" s="32" t="s">
        <v>5</v>
      </c>
      <c r="AI31" s="32" t="s">
        <v>6</v>
      </c>
      <c r="AJ31" s="32" t="s">
        <v>7</v>
      </c>
      <c r="AK31" s="32" t="s">
        <v>8</v>
      </c>
      <c r="AL31" s="32" t="s">
        <v>9</v>
      </c>
      <c r="AM31" s="32" t="s">
        <v>10</v>
      </c>
      <c r="AN31" s="32" t="s">
        <v>11</v>
      </c>
      <c r="AO31" s="32" t="s">
        <v>12</v>
      </c>
      <c r="AP31" s="32" t="s">
        <v>13</v>
      </c>
      <c r="AQ31" s="32" t="s">
        <v>14</v>
      </c>
      <c r="AR31" s="32" t="s">
        <v>15</v>
      </c>
      <c r="AS31" s="32" t="s">
        <v>16</v>
      </c>
      <c r="AT31" s="33" t="s">
        <v>17</v>
      </c>
      <c r="AU31" s="33" t="s">
        <v>18</v>
      </c>
      <c r="AV31" s="51" t="s">
        <v>54</v>
      </c>
      <c r="AW31" s="58" t="s">
        <v>55</v>
      </c>
      <c r="AX31" s="58" t="s">
        <v>56</v>
      </c>
      <c r="AY31" s="58" t="s">
        <v>2</v>
      </c>
      <c r="AZ31" s="58" t="s">
        <v>4</v>
      </c>
      <c r="BA31" s="58" t="s">
        <v>57</v>
      </c>
      <c r="BB31" s="56"/>
    </row>
    <row r="32" spans="1:53" ht="11.25">
      <c r="A32" s="28"/>
      <c r="B32" s="16" t="s">
        <v>19</v>
      </c>
      <c r="C32" s="22">
        <v>0</v>
      </c>
      <c r="D32" s="22">
        <v>0</v>
      </c>
      <c r="E32" s="22">
        <v>0</v>
      </c>
      <c r="F32" s="22">
        <v>0.26230729635343897</v>
      </c>
      <c r="G32" s="22">
        <v>0.32108557828353357</v>
      </c>
      <c r="H32" s="22">
        <v>0.1575308295425109</v>
      </c>
      <c r="I32" s="22">
        <v>0</v>
      </c>
      <c r="J32" s="22">
        <v>0.18117843943987766</v>
      </c>
      <c r="K32" s="22">
        <v>0</v>
      </c>
      <c r="L32" s="22">
        <v>1.4338501048934102</v>
      </c>
      <c r="M32" s="22">
        <v>0</v>
      </c>
      <c r="N32" s="22">
        <v>0</v>
      </c>
      <c r="O32" s="22">
        <v>0</v>
      </c>
      <c r="P32" s="22">
        <v>0.5440589660223769</v>
      </c>
      <c r="Q32" s="22">
        <v>0.1817284551932986</v>
      </c>
      <c r="R32" s="22">
        <v>0</v>
      </c>
      <c r="S32" s="7">
        <v>3.081739669728447</v>
      </c>
      <c r="T32" s="7">
        <v>3.081739669728447</v>
      </c>
      <c r="U32" s="52">
        <f>(G32+H32+I32+K32+M32)/(D32+F32+N32+O32+P32+Q32+R32)</f>
        <v>0.48438312574276726</v>
      </c>
      <c r="V32" s="52">
        <f>P32+Q32+R32</f>
        <v>0.7257874212156755</v>
      </c>
      <c r="W32" s="52">
        <f>L32+N32+O32</f>
        <v>1.4338501048934102</v>
      </c>
      <c r="X32" s="52">
        <f>D32</f>
        <v>0</v>
      </c>
      <c r="Y32" s="52">
        <f>F32</f>
        <v>0.26230729635343897</v>
      </c>
      <c r="Z32" s="52">
        <f>G32+H32+I32+K32+M32</f>
        <v>0.4786164078260445</v>
      </c>
      <c r="AA32" s="7"/>
      <c r="AB32" s="46"/>
      <c r="AC32" s="18" t="s">
        <v>19</v>
      </c>
      <c r="AG32" s="40">
        <v>0.0033864264207267786</v>
      </c>
      <c r="AH32" s="40">
        <v>0.04003395268021148</v>
      </c>
      <c r="AI32" s="40">
        <v>0.020011776300952504</v>
      </c>
      <c r="AK32" s="40">
        <v>0.0066463326704094845</v>
      </c>
      <c r="AM32" s="40">
        <v>0.006622685188369382</v>
      </c>
      <c r="AQ32" s="22">
        <v>0.03418211054137993</v>
      </c>
      <c r="AR32" s="22">
        <v>0.029852615620442464</v>
      </c>
      <c r="AT32" s="22">
        <v>0.08900702442276641</v>
      </c>
      <c r="AU32" s="22">
        <v>0.08816921301245301</v>
      </c>
      <c r="AV32" s="60"/>
      <c r="AW32" s="61">
        <f>SQRT(AQ32*AQ32+AS32*AS32+AR32*AR32)</f>
        <v>0.045382764795073936</v>
      </c>
      <c r="AX32" s="62">
        <f aca="true" t="shared" si="5" ref="AX32:AX37">SQRT(AM32*AM32)</f>
        <v>0.006622685188369382</v>
      </c>
      <c r="AY32" s="62">
        <f t="shared" si="0"/>
        <v>0</v>
      </c>
      <c r="AZ32" s="62">
        <f t="shared" si="1"/>
        <v>0.0033864264207267786</v>
      </c>
      <c r="BA32" s="62">
        <f t="shared" si="2"/>
        <v>0.04475699451393912</v>
      </c>
    </row>
    <row r="33" spans="1:53" ht="11.25">
      <c r="A33" s="28"/>
      <c r="B33" s="16" t="s">
        <v>20</v>
      </c>
      <c r="C33" s="22">
        <v>0</v>
      </c>
      <c r="D33" s="22">
        <v>0</v>
      </c>
      <c r="E33" s="22">
        <v>0</v>
      </c>
      <c r="F33" s="22">
        <v>0.1546022202864509</v>
      </c>
      <c r="G33" s="22">
        <v>0.10749339449788402</v>
      </c>
      <c r="H33" s="22">
        <v>0.2717375229088845</v>
      </c>
      <c r="I33" s="22">
        <v>0</v>
      </c>
      <c r="J33" s="22">
        <v>0</v>
      </c>
      <c r="K33" s="22">
        <v>0</v>
      </c>
      <c r="L33" s="22">
        <v>1.2888937817414563</v>
      </c>
      <c r="M33" s="22">
        <v>0</v>
      </c>
      <c r="N33" s="22">
        <v>0</v>
      </c>
      <c r="O33" s="22">
        <v>0</v>
      </c>
      <c r="P33" s="22">
        <v>0.90626110601969</v>
      </c>
      <c r="Q33" s="22">
        <v>0.41527338403937863</v>
      </c>
      <c r="R33" s="22">
        <v>0</v>
      </c>
      <c r="S33" s="7">
        <v>3.1442614094937444</v>
      </c>
      <c r="T33" s="7">
        <v>3.1442614094937444</v>
      </c>
      <c r="U33" s="52">
        <f>(G33+H33+I33+K33+M33)/(D33+F33+N33+O33+P33+Q33+R33)</f>
        <v>0.2569077205037478</v>
      </c>
      <c r="V33" s="52">
        <f>P33+Q33+R33</f>
        <v>1.3215344900590686</v>
      </c>
      <c r="W33" s="52">
        <f>L33+N33+O33</f>
        <v>1.2888937817414563</v>
      </c>
      <c r="X33" s="52">
        <f>D33</f>
        <v>0</v>
      </c>
      <c r="Y33" s="52">
        <f>F33</f>
        <v>0.1546022202864509</v>
      </c>
      <c r="Z33" s="52">
        <f>G33+H33+I33+K33+M33</f>
        <v>0.3792309174067685</v>
      </c>
      <c r="AA33" s="7"/>
      <c r="AB33" s="46"/>
      <c r="AC33" s="18" t="s">
        <v>20</v>
      </c>
      <c r="AG33" s="40">
        <v>0</v>
      </c>
      <c r="AH33" s="40">
        <v>0</v>
      </c>
      <c r="AI33" s="40">
        <v>0</v>
      </c>
      <c r="AM33" s="40">
        <v>0</v>
      </c>
      <c r="AQ33" s="22">
        <v>0</v>
      </c>
      <c r="AR33" s="22">
        <v>0</v>
      </c>
      <c r="AT33" s="22">
        <v>0</v>
      </c>
      <c r="AU33" s="22">
        <v>0</v>
      </c>
      <c r="AV33" s="60"/>
      <c r="AW33" s="61">
        <f>SQRT(AQ33*AQ33+AS33*AS33+AR33*AR33)</f>
        <v>0</v>
      </c>
      <c r="AX33" s="62">
        <f t="shared" si="5"/>
        <v>0</v>
      </c>
      <c r="AY33" s="62">
        <f t="shared" si="0"/>
        <v>0</v>
      </c>
      <c r="AZ33" s="62">
        <f t="shared" si="1"/>
        <v>0</v>
      </c>
      <c r="BA33" s="62">
        <f t="shared" si="2"/>
        <v>0</v>
      </c>
    </row>
    <row r="34" spans="1:53" ht="11.25">
      <c r="A34" s="28"/>
      <c r="B34" s="16" t="s">
        <v>21</v>
      </c>
      <c r="C34" s="22">
        <v>0</v>
      </c>
      <c r="D34" s="22">
        <v>0</v>
      </c>
      <c r="E34" s="22">
        <v>0</v>
      </c>
      <c r="F34" s="22">
        <v>0.6277703741352081</v>
      </c>
      <c r="G34" s="22">
        <v>0.5467208429663324</v>
      </c>
      <c r="H34" s="22">
        <v>0.46782997936952136</v>
      </c>
      <c r="I34" s="22">
        <v>0.08331855087433569</v>
      </c>
      <c r="J34" s="22">
        <v>0.3620078236466828</v>
      </c>
      <c r="K34" s="22">
        <v>0.026421451621090858</v>
      </c>
      <c r="L34" s="22">
        <v>1.5639770921461125</v>
      </c>
      <c r="M34" s="22">
        <v>0</v>
      </c>
      <c r="N34" s="22">
        <v>0</v>
      </c>
      <c r="O34" s="22">
        <v>0</v>
      </c>
      <c r="P34" s="22">
        <v>0.6045101303243802</v>
      </c>
      <c r="Q34" s="22">
        <v>0.2012988445888978</v>
      </c>
      <c r="R34" s="22">
        <v>0</v>
      </c>
      <c r="S34" s="7">
        <v>4.483855089672562</v>
      </c>
      <c r="T34" s="7">
        <v>4.483855089672562</v>
      </c>
      <c r="U34" s="52">
        <f>(G34+H34+I34+K34+M34)/(D34+F34+N34+O34+P34+Q34+R34)</f>
        <v>0.7842543390273508</v>
      </c>
      <c r="V34" s="52">
        <f>P34+Q34+R34</f>
        <v>0.805808974913278</v>
      </c>
      <c r="W34" s="52">
        <f>L34+N34+O34</f>
        <v>1.5639770921461125</v>
      </c>
      <c r="X34" s="52">
        <f>D34</f>
        <v>0</v>
      </c>
      <c r="Y34" s="52">
        <f>F34</f>
        <v>0.6277703741352081</v>
      </c>
      <c r="Z34" s="52">
        <f>G34+H34+I34+K34+M34</f>
        <v>1.1242908248312802</v>
      </c>
      <c r="AA34" s="7"/>
      <c r="AB34" s="46"/>
      <c r="AC34" s="18" t="s">
        <v>21</v>
      </c>
      <c r="AG34" s="40">
        <v>0.005606697474195795</v>
      </c>
      <c r="AH34" s="40">
        <v>0.0028395309512929978</v>
      </c>
      <c r="AI34" s="40">
        <v>0.04057209367327997</v>
      </c>
      <c r="AJ34" s="40">
        <v>0.0046451489883381075</v>
      </c>
      <c r="AK34" s="40">
        <v>0.018522252895051095</v>
      </c>
      <c r="AL34" s="40">
        <v>0.013681507065449926</v>
      </c>
      <c r="AM34" s="40">
        <v>0.05636614284029389</v>
      </c>
      <c r="AQ34" s="22">
        <v>0.00433890468205252</v>
      </c>
      <c r="AR34" s="22">
        <v>0.0028024246065619066</v>
      </c>
      <c r="AT34" s="22">
        <v>0.020987369990640117</v>
      </c>
      <c r="AU34" s="22">
        <v>0.020789818638208547</v>
      </c>
      <c r="AV34" s="60"/>
      <c r="AW34" s="61">
        <f>SQRT(AQ34*AQ34+AS34*AS34+AR34*AR34)</f>
        <v>0.005165237411329796</v>
      </c>
      <c r="AX34" s="62">
        <f t="shared" si="5"/>
        <v>0.05636614284029389</v>
      </c>
      <c r="AY34" s="62">
        <f t="shared" si="0"/>
        <v>0</v>
      </c>
      <c r="AZ34" s="62">
        <f t="shared" si="1"/>
        <v>0.005606697474195795</v>
      </c>
      <c r="BA34" s="62">
        <f t="shared" si="2"/>
        <v>0.04316154267125505</v>
      </c>
    </row>
    <row r="35" spans="1:53" ht="11.25">
      <c r="A35" s="28"/>
      <c r="B35" s="16" t="s">
        <v>22</v>
      </c>
      <c r="C35" s="22">
        <v>0</v>
      </c>
      <c r="D35" s="22">
        <v>0</v>
      </c>
      <c r="E35" s="22">
        <v>0</v>
      </c>
      <c r="F35" s="22">
        <v>0.13307559330094365</v>
      </c>
      <c r="G35" s="22">
        <v>0.3448451862340299</v>
      </c>
      <c r="H35" s="22">
        <v>0.9931419020233653</v>
      </c>
      <c r="I35" s="22">
        <v>0</v>
      </c>
      <c r="J35" s="22">
        <v>0.20190589065764925</v>
      </c>
      <c r="K35" s="22">
        <v>0</v>
      </c>
      <c r="L35" s="22">
        <v>1.8990304258408897</v>
      </c>
      <c r="M35" s="22">
        <v>0</v>
      </c>
      <c r="N35" s="22">
        <v>0</v>
      </c>
      <c r="O35" s="22">
        <v>0</v>
      </c>
      <c r="P35" s="22">
        <v>0.6832440884870317</v>
      </c>
      <c r="Q35" s="22">
        <v>0.28881667820057927</v>
      </c>
      <c r="R35" s="22">
        <v>0</v>
      </c>
      <c r="S35" s="7">
        <v>4.544059764744489</v>
      </c>
      <c r="T35" s="7">
        <v>4.544059764744489</v>
      </c>
      <c r="U35" s="52">
        <f>(G35+H35+I35+K35+M35)/(D35+F35+N35+O35+P35+Q35+R35)</f>
        <v>1.2106986401852275</v>
      </c>
      <c r="V35" s="52">
        <f>P35+Q35+R35</f>
        <v>0.9720607666876109</v>
      </c>
      <c r="W35" s="52">
        <f>L35+N35+O35</f>
        <v>1.8990304258408897</v>
      </c>
      <c r="X35" s="52">
        <f>D35</f>
        <v>0</v>
      </c>
      <c r="Y35" s="52">
        <f>F35</f>
        <v>0.13307559330094365</v>
      </c>
      <c r="Z35" s="52">
        <f>G35+H35+I35+K35+M35</f>
        <v>1.3379870882573952</v>
      </c>
      <c r="AA35" s="7"/>
      <c r="AB35" s="46"/>
      <c r="AC35" s="18" t="s">
        <v>22</v>
      </c>
      <c r="AG35" s="40">
        <v>0</v>
      </c>
      <c r="AH35" s="40">
        <v>0</v>
      </c>
      <c r="AI35" s="40">
        <v>0</v>
      </c>
      <c r="AK35" s="40">
        <v>0</v>
      </c>
      <c r="AM35" s="40">
        <v>0</v>
      </c>
      <c r="AQ35" s="22">
        <v>0</v>
      </c>
      <c r="AR35" s="22">
        <v>0</v>
      </c>
      <c r="AT35" s="22">
        <v>0</v>
      </c>
      <c r="AU35" s="22">
        <v>0</v>
      </c>
      <c r="AV35" s="60"/>
      <c r="AW35" s="61">
        <f>SQRT(AQ35*AQ35+AS35*AS35+AR35*AR35)</f>
        <v>0</v>
      </c>
      <c r="AX35" s="62">
        <f t="shared" si="5"/>
        <v>0</v>
      </c>
      <c r="AY35" s="62">
        <f t="shared" si="0"/>
        <v>0</v>
      </c>
      <c r="AZ35" s="62">
        <f t="shared" si="1"/>
        <v>0</v>
      </c>
      <c r="BA35" s="62">
        <f t="shared" si="2"/>
        <v>0</v>
      </c>
    </row>
    <row r="36" spans="1:53" ht="11.25">
      <c r="A36" s="28"/>
      <c r="B36" s="16" t="s">
        <v>23</v>
      </c>
      <c r="C36" s="22">
        <v>0</v>
      </c>
      <c r="D36" s="22">
        <v>0</v>
      </c>
      <c r="E36" s="22">
        <v>0</v>
      </c>
      <c r="F36" s="22">
        <v>0.2509509928270035</v>
      </c>
      <c r="G36" s="22">
        <v>0.24363907779441324</v>
      </c>
      <c r="H36" s="22">
        <v>0.22139261154128234</v>
      </c>
      <c r="I36" s="22">
        <v>0.024761413391945458</v>
      </c>
      <c r="J36" s="22">
        <v>0.19184235376443406</v>
      </c>
      <c r="K36" s="22">
        <v>0.040772951902169036</v>
      </c>
      <c r="L36" s="22">
        <v>1.7796106992164324</v>
      </c>
      <c r="M36" s="22">
        <v>0</v>
      </c>
      <c r="N36" s="22">
        <v>0</v>
      </c>
      <c r="O36" s="22">
        <v>0</v>
      </c>
      <c r="P36" s="22">
        <v>0.3466028885149192</v>
      </c>
      <c r="Q36" s="22">
        <v>0.09612817862949759</v>
      </c>
      <c r="R36" s="22">
        <v>0</v>
      </c>
      <c r="S36" s="7">
        <v>3.1957011675820968</v>
      </c>
      <c r="T36" s="7">
        <v>3.1957011675820968</v>
      </c>
      <c r="U36" s="52">
        <f>(G36+H36+I36+K36+M36)/(D36+F36+N36+O36+P36+Q36+R36)</f>
        <v>0.7648548019991599</v>
      </c>
      <c r="V36" s="52">
        <f>P36+Q36+R36</f>
        <v>0.4427310671444168</v>
      </c>
      <c r="W36" s="52">
        <f>L36+N36+O36</f>
        <v>1.7796106992164324</v>
      </c>
      <c r="X36" s="52">
        <f>D36</f>
        <v>0</v>
      </c>
      <c r="Y36" s="52">
        <f>F36</f>
        <v>0.2509509928270035</v>
      </c>
      <c r="Z36" s="52">
        <f>G36+H36+I36+K36+M36</f>
        <v>0.5305660546298101</v>
      </c>
      <c r="AA36" s="7"/>
      <c r="AB36" s="46"/>
      <c r="AC36" s="18" t="s">
        <v>23</v>
      </c>
      <c r="AG36" s="40">
        <v>0</v>
      </c>
      <c r="AH36" s="40">
        <v>0.002533081193373217</v>
      </c>
      <c r="AI36" s="40">
        <v>0.0063995939205032425</v>
      </c>
      <c r="AJ36" s="40">
        <v>0</v>
      </c>
      <c r="AK36" s="40">
        <v>0.002528156899294618</v>
      </c>
      <c r="AL36" s="40">
        <v>0.010856314571120743</v>
      </c>
      <c r="AM36" s="40">
        <v>0.023425107613816287</v>
      </c>
      <c r="AQ36" s="22">
        <v>0.013495034899397098</v>
      </c>
      <c r="AR36" s="22">
        <v>0.004297728162112614</v>
      </c>
      <c r="AT36" s="22">
        <v>0.006479229422232014</v>
      </c>
      <c r="AU36" s="22">
        <v>0.006418241288147219</v>
      </c>
      <c r="AV36" s="60"/>
      <c r="AW36" s="61">
        <f>SQRT(AQ36*AQ36+AS36*AS36+AR36*AR36)</f>
        <v>0.01416285403057454</v>
      </c>
      <c r="AX36" s="62">
        <f t="shared" si="5"/>
        <v>0.023425107613816287</v>
      </c>
      <c r="AY36" s="62">
        <f t="shared" si="0"/>
        <v>0</v>
      </c>
      <c r="AZ36" s="62">
        <f t="shared" si="1"/>
        <v>0</v>
      </c>
      <c r="BA36" s="62">
        <f t="shared" si="2"/>
        <v>0.012854215991132704</v>
      </c>
    </row>
    <row r="37" spans="1:53" ht="12" thickBot="1">
      <c r="A37" s="28"/>
      <c r="B37" s="17" t="s">
        <v>24</v>
      </c>
      <c r="C37" s="22">
        <v>0</v>
      </c>
      <c r="D37" s="22">
        <v>0</v>
      </c>
      <c r="E37" s="22">
        <v>0</v>
      </c>
      <c r="F37" s="22">
        <v>0.09532409487864499</v>
      </c>
      <c r="G37" s="22">
        <v>0.13864237853304176</v>
      </c>
      <c r="H37" s="22">
        <v>0.20315899463657963</v>
      </c>
      <c r="I37" s="22">
        <v>0</v>
      </c>
      <c r="J37" s="22">
        <v>0.2345577861726842</v>
      </c>
      <c r="K37" s="22">
        <v>0</v>
      </c>
      <c r="L37" s="22">
        <v>1.0619173854762367</v>
      </c>
      <c r="M37" s="22">
        <v>0</v>
      </c>
      <c r="N37" s="22">
        <v>0</v>
      </c>
      <c r="O37" s="22">
        <v>0</v>
      </c>
      <c r="P37" s="22">
        <v>0.7677226950982029</v>
      </c>
      <c r="Q37" s="22">
        <v>0.594548868533648</v>
      </c>
      <c r="R37" s="22">
        <v>0</v>
      </c>
      <c r="S37" s="7">
        <v>3.095872203329038</v>
      </c>
      <c r="T37" s="7">
        <v>3.095872203329038</v>
      </c>
      <c r="U37" s="52">
        <f>(G37+H37+I37+K37+M37)/(D37+F37+N37+O37+P37+Q37+R37)</f>
        <v>0.23449670090188468</v>
      </c>
      <c r="V37" s="52">
        <f>P37+Q37+R37</f>
        <v>1.3622715636318508</v>
      </c>
      <c r="W37" s="52">
        <f>L37+N37+O37</f>
        <v>1.0619173854762367</v>
      </c>
      <c r="X37" s="52">
        <f>D37</f>
        <v>0</v>
      </c>
      <c r="Y37" s="52">
        <f>F37</f>
        <v>0.09532409487864499</v>
      </c>
      <c r="Z37" s="52">
        <f>G37+H37+I37+K37+M37</f>
        <v>0.3418013731696214</v>
      </c>
      <c r="AA37" s="7"/>
      <c r="AB37" s="46"/>
      <c r="AC37" s="18" t="s">
        <v>24</v>
      </c>
      <c r="AG37" s="40">
        <v>0</v>
      </c>
      <c r="AH37" s="40">
        <v>0</v>
      </c>
      <c r="AI37" s="40">
        <v>0</v>
      </c>
      <c r="AK37" s="40">
        <v>0</v>
      </c>
      <c r="AM37" s="40">
        <v>0</v>
      </c>
      <c r="AQ37" s="22">
        <v>0</v>
      </c>
      <c r="AR37" s="22">
        <v>0</v>
      </c>
      <c r="AT37" s="22">
        <v>0</v>
      </c>
      <c r="AU37" s="22">
        <v>0</v>
      </c>
      <c r="AV37" s="60"/>
      <c r="AW37" s="61">
        <f>SQRT(AQ37*AQ37+AS37*AS37+AR37*AR37)</f>
        <v>0</v>
      </c>
      <c r="AX37" s="62">
        <f t="shared" si="5"/>
        <v>0</v>
      </c>
      <c r="AY37" s="62">
        <f t="shared" si="0"/>
        <v>0</v>
      </c>
      <c r="AZ37" s="62">
        <f t="shared" si="1"/>
        <v>0</v>
      </c>
      <c r="BA37" s="62">
        <f t="shared" si="2"/>
        <v>0</v>
      </c>
    </row>
    <row r="38" spans="1:29" ht="11.25">
      <c r="A38" s="28"/>
      <c r="B38" s="1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2"/>
      <c r="AB38" s="46"/>
      <c r="AC38" s="18"/>
    </row>
    <row r="39" spans="2:29" ht="12" thickBot="1">
      <c r="B39" s="25" t="s">
        <v>39</v>
      </c>
      <c r="C39" s="25"/>
      <c r="D39" s="25"/>
      <c r="E39" s="25"/>
      <c r="F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2"/>
      <c r="AB39" s="6"/>
      <c r="AC39" s="43" t="s">
        <v>39</v>
      </c>
    </row>
    <row r="40" spans="1:54" s="55" customFormat="1" ht="10.5" thickBot="1">
      <c r="A40" s="12">
        <v>262.92</v>
      </c>
      <c r="B40" s="53" t="s">
        <v>0</v>
      </c>
      <c r="C40" s="33" t="s">
        <v>1</v>
      </c>
      <c r="D40" s="33" t="s">
        <v>2</v>
      </c>
      <c r="E40" s="33" t="s">
        <v>3</v>
      </c>
      <c r="F40" s="33" t="s">
        <v>4</v>
      </c>
      <c r="G40" s="33" t="s">
        <v>5</v>
      </c>
      <c r="H40" s="33" t="s">
        <v>6</v>
      </c>
      <c r="I40" s="33" t="s">
        <v>7</v>
      </c>
      <c r="J40" s="33" t="s">
        <v>8</v>
      </c>
      <c r="K40" s="33" t="s">
        <v>9</v>
      </c>
      <c r="L40" s="33" t="s">
        <v>10</v>
      </c>
      <c r="M40" s="33" t="s">
        <v>11</v>
      </c>
      <c r="N40" s="33" t="s">
        <v>12</v>
      </c>
      <c r="O40" s="33" t="s">
        <v>13</v>
      </c>
      <c r="P40" s="33" t="s">
        <v>14</v>
      </c>
      <c r="Q40" s="33" t="s">
        <v>15</v>
      </c>
      <c r="R40" s="33" t="s">
        <v>16</v>
      </c>
      <c r="S40" s="34" t="s">
        <v>17</v>
      </c>
      <c r="T40" s="34" t="s">
        <v>18</v>
      </c>
      <c r="U40" s="51" t="s">
        <v>54</v>
      </c>
      <c r="V40" s="51" t="s">
        <v>55</v>
      </c>
      <c r="W40" s="51" t="s">
        <v>56</v>
      </c>
      <c r="X40" s="51" t="s">
        <v>2</v>
      </c>
      <c r="Y40" s="51" t="s">
        <v>4</v>
      </c>
      <c r="Z40" s="51" t="s">
        <v>57</v>
      </c>
      <c r="AA40" s="34"/>
      <c r="AB40" s="12">
        <v>262.92</v>
      </c>
      <c r="AC40" s="54" t="s">
        <v>0</v>
      </c>
      <c r="AD40" s="32" t="s">
        <v>1</v>
      </c>
      <c r="AE40" s="32" t="s">
        <v>2</v>
      </c>
      <c r="AF40" s="32" t="s">
        <v>3</v>
      </c>
      <c r="AG40" s="32" t="s">
        <v>4</v>
      </c>
      <c r="AH40" s="32" t="s">
        <v>5</v>
      </c>
      <c r="AI40" s="32" t="s">
        <v>6</v>
      </c>
      <c r="AJ40" s="32" t="s">
        <v>7</v>
      </c>
      <c r="AK40" s="32" t="s">
        <v>8</v>
      </c>
      <c r="AL40" s="32" t="s">
        <v>9</v>
      </c>
      <c r="AM40" s="32" t="s">
        <v>10</v>
      </c>
      <c r="AN40" s="32" t="s">
        <v>11</v>
      </c>
      <c r="AO40" s="32" t="s">
        <v>12</v>
      </c>
      <c r="AP40" s="32" t="s">
        <v>13</v>
      </c>
      <c r="AQ40" s="32" t="s">
        <v>14</v>
      </c>
      <c r="AR40" s="32" t="s">
        <v>15</v>
      </c>
      <c r="AS40" s="32" t="s">
        <v>16</v>
      </c>
      <c r="AT40" s="33" t="s">
        <v>17</v>
      </c>
      <c r="AU40" s="33" t="s">
        <v>18</v>
      </c>
      <c r="AV40" s="51" t="s">
        <v>54</v>
      </c>
      <c r="AW40" s="58" t="s">
        <v>55</v>
      </c>
      <c r="AX40" s="58" t="s">
        <v>56</v>
      </c>
      <c r="AY40" s="58" t="s">
        <v>2</v>
      </c>
      <c r="AZ40" s="58" t="s">
        <v>4</v>
      </c>
      <c r="BA40" s="58" t="s">
        <v>57</v>
      </c>
      <c r="BB40" s="56"/>
    </row>
    <row r="41" spans="1:53" ht="11.25">
      <c r="A41" s="28"/>
      <c r="B41" s="16" t="s">
        <v>19</v>
      </c>
      <c r="C41" s="22">
        <v>0.7106634510191048</v>
      </c>
      <c r="D41" s="22">
        <v>0</v>
      </c>
      <c r="E41" s="22">
        <v>0</v>
      </c>
      <c r="F41" s="22">
        <v>0.42464363422806733</v>
      </c>
      <c r="G41" s="22">
        <v>0.2583780058516461</v>
      </c>
      <c r="H41" s="22">
        <v>0.31748751899469113</v>
      </c>
      <c r="I41" s="22">
        <v>0.03557413874758146</v>
      </c>
      <c r="J41" s="22">
        <v>0.3086348373685911</v>
      </c>
      <c r="K41" s="22">
        <v>0.12999858587050606</v>
      </c>
      <c r="L41" s="22">
        <v>1.3976339207037916</v>
      </c>
      <c r="M41" s="22">
        <v>0</v>
      </c>
      <c r="N41" s="22">
        <v>0</v>
      </c>
      <c r="O41" s="22">
        <v>0</v>
      </c>
      <c r="P41" s="22">
        <v>0.8477461508045653</v>
      </c>
      <c r="Q41" s="22">
        <v>0.21465101504815637</v>
      </c>
      <c r="R41" s="22">
        <v>0.10851905200166803</v>
      </c>
      <c r="S41" s="7">
        <v>4.753930310638369</v>
      </c>
      <c r="T41" s="7">
        <v>4.043266859619264</v>
      </c>
      <c r="U41" s="52">
        <f>(G41+H41+I41+K41+M41)/(D41+F41+N41+O41+P41+Q41+R41)</f>
        <v>0.46468845934969527</v>
      </c>
      <c r="V41" s="52">
        <f>P41+Q41+R41</f>
        <v>1.1709162178543897</v>
      </c>
      <c r="W41" s="52">
        <f>L41+N41+O41</f>
        <v>1.3976339207037916</v>
      </c>
      <c r="X41" s="52">
        <f>D41</f>
        <v>0</v>
      </c>
      <c r="Y41" s="52">
        <f>F41</f>
        <v>0.42464363422806733</v>
      </c>
      <c r="Z41" s="52">
        <f>G41+H41+I41+K41+M41</f>
        <v>0.7414382494644247</v>
      </c>
      <c r="AA41" s="7"/>
      <c r="AB41" s="46"/>
      <c r="AC41" s="18" t="s">
        <v>19</v>
      </c>
      <c r="AD41" s="40">
        <v>0.01207818917889694</v>
      </c>
      <c r="AG41" s="40">
        <v>0.06072169863071441</v>
      </c>
      <c r="AH41" s="40">
        <v>0.004124980962596543</v>
      </c>
      <c r="AI41" s="40">
        <v>0.000699745358473682</v>
      </c>
      <c r="AJ41" s="40">
        <v>0</v>
      </c>
      <c r="AK41" s="40">
        <v>0.018070661988835158</v>
      </c>
      <c r="AL41" s="40">
        <v>0</v>
      </c>
      <c r="AM41" s="40">
        <v>0.06545160417946803</v>
      </c>
      <c r="AQ41" s="22">
        <v>0.04384289375768496</v>
      </c>
      <c r="AR41" s="22">
        <v>0.010853291124033288</v>
      </c>
      <c r="AS41" s="22">
        <v>0.04707524314718276</v>
      </c>
      <c r="AT41" s="22">
        <v>0.08819933267636641</v>
      </c>
      <c r="AU41" s="22">
        <v>0.0977675573670217</v>
      </c>
      <c r="AV41" s="60"/>
      <c r="AW41" s="61">
        <f>SQRT(AQ41*AQ41+AS41*AS41+AR41*AR41)</f>
        <v>0.06523857584770722</v>
      </c>
      <c r="AX41" s="62">
        <f aca="true" t="shared" si="6" ref="AX41:AX46">SQRT(AM41*AM41)</f>
        <v>0.06545160417946803</v>
      </c>
      <c r="AY41" s="62">
        <f t="shared" si="0"/>
        <v>0</v>
      </c>
      <c r="AZ41" s="62">
        <f t="shared" si="1"/>
        <v>0.06072169863071441</v>
      </c>
      <c r="BA41" s="62">
        <f t="shared" si="2"/>
        <v>0.004183911030183286</v>
      </c>
    </row>
    <row r="42" spans="1:53" ht="11.25">
      <c r="A42" s="28"/>
      <c r="B42" s="16" t="s">
        <v>20</v>
      </c>
      <c r="C42" s="22">
        <v>0.7884500610554828</v>
      </c>
      <c r="D42" s="22">
        <v>0</v>
      </c>
      <c r="E42" s="22">
        <v>0</v>
      </c>
      <c r="F42" s="22">
        <v>0.7295717493721802</v>
      </c>
      <c r="G42" s="22">
        <v>0.37765350046115814</v>
      </c>
      <c r="H42" s="22">
        <v>0.27841925738450896</v>
      </c>
      <c r="I42" s="22">
        <v>0</v>
      </c>
      <c r="J42" s="22">
        <v>0.4212979966050566</v>
      </c>
      <c r="K42" s="22">
        <v>0.057769961025487995</v>
      </c>
      <c r="L42" s="22">
        <v>2.095782650522672</v>
      </c>
      <c r="M42" s="22">
        <v>0</v>
      </c>
      <c r="N42" s="22">
        <v>0</v>
      </c>
      <c r="O42" s="22">
        <v>0</v>
      </c>
      <c r="P42" s="22">
        <v>0.7384476820912925</v>
      </c>
      <c r="Q42" s="22">
        <v>0.25174056166703956</v>
      </c>
      <c r="R42" s="22">
        <v>0.12542007752167747</v>
      </c>
      <c r="S42" s="7">
        <v>5.864553497706557</v>
      </c>
      <c r="T42" s="7">
        <v>5.076103436651074</v>
      </c>
      <c r="U42" s="52">
        <f>(G42+H42+I42+K42+M42)/(D42+F42+N42+O42+P42+Q42+R42)</f>
        <v>0.38686886457582603</v>
      </c>
      <c r="V42" s="52">
        <f>P42+Q42+R42</f>
        <v>1.1156083212800094</v>
      </c>
      <c r="W42" s="52">
        <f>L42+N42+O42</f>
        <v>2.095782650522672</v>
      </c>
      <c r="X42" s="52">
        <f>D42</f>
        <v>0</v>
      </c>
      <c r="Y42" s="52">
        <f>F42</f>
        <v>0.7295717493721802</v>
      </c>
      <c r="Z42" s="52">
        <f>G42+H42+I42+K42+M42</f>
        <v>0.7138427188711551</v>
      </c>
      <c r="AA42" s="7"/>
      <c r="AB42" s="46"/>
      <c r="AC42" s="18" t="s">
        <v>20</v>
      </c>
      <c r="AD42" s="40">
        <v>0.05225206455852169</v>
      </c>
      <c r="AG42" s="40">
        <v>0.04546760866943651</v>
      </c>
      <c r="AH42" s="40">
        <v>0.0440569992609882</v>
      </c>
      <c r="AI42" s="40">
        <v>0.03232734710861367</v>
      </c>
      <c r="AK42" s="40">
        <v>0.04065896731441271</v>
      </c>
      <c r="AL42" s="40">
        <v>0</v>
      </c>
      <c r="AM42" s="40">
        <v>0.013283998551929521</v>
      </c>
      <c r="AQ42" s="22">
        <v>0.05755830914487485</v>
      </c>
      <c r="AR42" s="22">
        <v>0.03276401618205653</v>
      </c>
      <c r="AS42" s="22">
        <v>0.01263648121838434</v>
      </c>
      <c r="AT42" s="22">
        <v>0.12478974982666725</v>
      </c>
      <c r="AU42" s="22">
        <v>0.16860030855067726</v>
      </c>
      <c r="AV42" s="60"/>
      <c r="AW42" s="61">
        <f>SQRT(AQ42*AQ42+AS42*AS42+AR42*AR42)</f>
        <v>0.06742492391970217</v>
      </c>
      <c r="AX42" s="62">
        <f t="shared" si="6"/>
        <v>0.013283998551929521</v>
      </c>
      <c r="AY42" s="62">
        <f t="shared" si="0"/>
        <v>0</v>
      </c>
      <c r="AZ42" s="62">
        <f t="shared" si="1"/>
        <v>0.04546760866943651</v>
      </c>
      <c r="BA42" s="62">
        <f t="shared" si="2"/>
        <v>0.054645004849148915</v>
      </c>
    </row>
    <row r="43" spans="1:53" ht="11.25">
      <c r="A43" s="28"/>
      <c r="B43" s="16" t="s">
        <v>21</v>
      </c>
      <c r="C43" s="22">
        <v>0.6554979842924361</v>
      </c>
      <c r="D43" s="22">
        <v>0</v>
      </c>
      <c r="E43" s="22">
        <v>0</v>
      </c>
      <c r="F43" s="22">
        <v>0.38851917628041505</v>
      </c>
      <c r="G43" s="22">
        <v>0.36541533943295135</v>
      </c>
      <c r="H43" s="22">
        <v>0.1822463359277988</v>
      </c>
      <c r="I43" s="22">
        <v>0</v>
      </c>
      <c r="J43" s="22">
        <v>0.33365629257048623</v>
      </c>
      <c r="K43" s="22">
        <v>0.02932074794861921</v>
      </c>
      <c r="L43" s="22">
        <v>2.3601060101112465</v>
      </c>
      <c r="M43" s="22">
        <v>0</v>
      </c>
      <c r="N43" s="22">
        <v>0</v>
      </c>
      <c r="O43" s="22">
        <v>0</v>
      </c>
      <c r="P43" s="22">
        <v>0.6776984898332489</v>
      </c>
      <c r="Q43" s="22">
        <v>0.30511871123249035</v>
      </c>
      <c r="R43" s="22">
        <v>0.16567263485835154</v>
      </c>
      <c r="S43" s="7">
        <v>5.463251722488044</v>
      </c>
      <c r="T43" s="7">
        <v>4.807753738195608</v>
      </c>
      <c r="U43" s="52">
        <f>(G43+H43+I43+K43+M43)/(D43+F43+N43+O43+P43+Q43+R43)</f>
        <v>0.3753929994735771</v>
      </c>
      <c r="V43" s="52">
        <f>P43+Q43+R43</f>
        <v>1.1484898359240907</v>
      </c>
      <c r="W43" s="52">
        <f>L43+N43+O43</f>
        <v>2.3601060101112465</v>
      </c>
      <c r="X43" s="52">
        <f>D43</f>
        <v>0</v>
      </c>
      <c r="Y43" s="52">
        <f>F43</f>
        <v>0.38851917628041505</v>
      </c>
      <c r="Z43" s="52">
        <f>G43+H43+I43+K43+M43</f>
        <v>0.5769824233093693</v>
      </c>
      <c r="AA43" s="7"/>
      <c r="AB43" s="46"/>
      <c r="AC43" s="18" t="s">
        <v>21</v>
      </c>
      <c r="AD43" s="40">
        <v>0.058618724620239204</v>
      </c>
      <c r="AG43" s="40">
        <v>0.04475115763117383</v>
      </c>
      <c r="AH43" s="40">
        <v>0.06823975829686156</v>
      </c>
      <c r="AI43" s="40">
        <v>0.009197372129092508</v>
      </c>
      <c r="AK43" s="40">
        <v>0.017453836478561042</v>
      </c>
      <c r="AL43" s="40">
        <v>0.010457784689873587</v>
      </c>
      <c r="AM43" s="40">
        <v>0.1226196926948247</v>
      </c>
      <c r="AQ43" s="22">
        <v>0.02161467538357051</v>
      </c>
      <c r="AR43" s="22">
        <v>0.006878546305251785</v>
      </c>
      <c r="AS43" s="22">
        <v>0.03155387647464488</v>
      </c>
      <c r="AT43" s="22">
        <v>0.2062502971248273</v>
      </c>
      <c r="AU43" s="22">
        <v>0.15384247548828445</v>
      </c>
      <c r="AV43" s="60"/>
      <c r="AW43" s="61">
        <f>SQRT(AQ43*AQ43+AS43*AS43+AR43*AR43)</f>
        <v>0.03886072196688797</v>
      </c>
      <c r="AX43" s="62">
        <f t="shared" si="6"/>
        <v>0.1226196926948247</v>
      </c>
      <c r="AY43" s="62">
        <f t="shared" si="0"/>
        <v>0</v>
      </c>
      <c r="AZ43" s="62">
        <f t="shared" si="1"/>
        <v>0.04475115763117383</v>
      </c>
      <c r="BA43" s="62">
        <f t="shared" si="2"/>
        <v>0.06964640354759782</v>
      </c>
    </row>
    <row r="44" spans="1:53" ht="11.25">
      <c r="A44" s="28"/>
      <c r="B44" s="16" t="s">
        <v>22</v>
      </c>
      <c r="C44" s="22">
        <v>1.5620752056492906</v>
      </c>
      <c r="D44" s="22">
        <v>5.427494687698561</v>
      </c>
      <c r="E44" s="22">
        <v>0</v>
      </c>
      <c r="F44" s="22">
        <v>0.5858926998161004</v>
      </c>
      <c r="G44" s="22">
        <v>0.4555356176558136</v>
      </c>
      <c r="H44" s="22">
        <v>0.3613981454372396</v>
      </c>
      <c r="I44" s="22">
        <v>0</v>
      </c>
      <c r="J44" s="22">
        <v>0.3784972103634191</v>
      </c>
      <c r="K44" s="22">
        <v>0.03881370626294088</v>
      </c>
      <c r="L44" s="22">
        <v>2.152535626727026</v>
      </c>
      <c r="M44" s="22">
        <v>0</v>
      </c>
      <c r="N44" s="22">
        <v>0</v>
      </c>
      <c r="O44" s="22">
        <v>0</v>
      </c>
      <c r="P44" s="22">
        <v>1.0428068787463338</v>
      </c>
      <c r="Q44" s="22">
        <v>0.32156503265669145</v>
      </c>
      <c r="R44" s="22">
        <v>0.23453937165469935</v>
      </c>
      <c r="S44" s="7">
        <v>12.561154182668115</v>
      </c>
      <c r="T44" s="7">
        <v>10.999078977018826</v>
      </c>
      <c r="U44" s="52">
        <f>(G44+H44+I44+K44+M44)/(D44+F44+N44+O44+P44+Q44+R44)</f>
        <v>0.11241643377238224</v>
      </c>
      <c r="V44" s="52">
        <f>P44+Q44+R44</f>
        <v>1.5989112830577246</v>
      </c>
      <c r="W44" s="52">
        <f>L44+N44+O44</f>
        <v>2.152535626727026</v>
      </c>
      <c r="X44" s="52">
        <f>D44</f>
        <v>5.427494687698561</v>
      </c>
      <c r="Y44" s="52">
        <f>F44</f>
        <v>0.5858926998161004</v>
      </c>
      <c r="Z44" s="52">
        <f>G44+H44+I44+K44+M44</f>
        <v>0.855747469355994</v>
      </c>
      <c r="AA44" s="7"/>
      <c r="AB44" s="46"/>
      <c r="AC44" s="18" t="s">
        <v>22</v>
      </c>
      <c r="AD44" s="40">
        <v>0.0007297345303249687</v>
      </c>
      <c r="AE44" s="40">
        <v>0.0005268802019529661</v>
      </c>
      <c r="AG44" s="40">
        <v>0.005844330757373771</v>
      </c>
      <c r="AH44" s="40">
        <v>0.04958893213293792</v>
      </c>
      <c r="AI44" s="40">
        <v>0.03128666977152398</v>
      </c>
      <c r="AK44" s="40">
        <v>0.05561147626708315</v>
      </c>
      <c r="AL44" s="40">
        <v>0</v>
      </c>
      <c r="AM44" s="40">
        <v>0.16734568495252994</v>
      </c>
      <c r="AQ44" s="22">
        <v>0.022903812547125656</v>
      </c>
      <c r="AR44" s="22">
        <v>0.027796277120134032</v>
      </c>
      <c r="AS44" s="22">
        <v>0.02547675948449543</v>
      </c>
      <c r="AT44" s="22">
        <v>0.17944066071218578</v>
      </c>
      <c r="AU44" s="22">
        <v>0.17712336157046</v>
      </c>
      <c r="AV44" s="60"/>
      <c r="AW44" s="61">
        <f>SQRT(AQ44*AQ44+AS44*AS44+AR44*AR44)</f>
        <v>0.044116696666500144</v>
      </c>
      <c r="AX44" s="62">
        <f t="shared" si="6"/>
        <v>0.16734568495252994</v>
      </c>
      <c r="AY44" s="62">
        <f t="shared" si="0"/>
        <v>0.0005268802019529661</v>
      </c>
      <c r="AZ44" s="62">
        <f t="shared" si="1"/>
        <v>0.005844330757373771</v>
      </c>
      <c r="BA44" s="62">
        <f t="shared" si="2"/>
        <v>0.058633760714093</v>
      </c>
    </row>
    <row r="45" spans="1:53" ht="11.25">
      <c r="A45" s="28"/>
      <c r="B45" s="16" t="s">
        <v>23</v>
      </c>
      <c r="C45" s="22">
        <v>1.5602125192692102</v>
      </c>
      <c r="D45" s="22">
        <v>0</v>
      </c>
      <c r="E45" s="22">
        <v>0</v>
      </c>
      <c r="F45" s="22">
        <v>0.2805637151117111</v>
      </c>
      <c r="G45" s="22">
        <v>0.10567651993453538</v>
      </c>
      <c r="H45" s="22">
        <v>0.12752999156856648</v>
      </c>
      <c r="I45" s="22">
        <v>0</v>
      </c>
      <c r="J45" s="22">
        <v>0.10047771723577495</v>
      </c>
      <c r="K45" s="22">
        <v>0.04627996844193365</v>
      </c>
      <c r="L45" s="22">
        <v>1.2114884835772497</v>
      </c>
      <c r="M45" s="22">
        <v>0</v>
      </c>
      <c r="N45" s="22">
        <v>0</v>
      </c>
      <c r="O45" s="22">
        <v>0</v>
      </c>
      <c r="P45" s="22">
        <v>0.6579304997708468</v>
      </c>
      <c r="Q45" s="22">
        <v>0.2313370837098596</v>
      </c>
      <c r="R45" s="22">
        <v>0.08996929386183981</v>
      </c>
      <c r="S45" s="7">
        <v>4.411465792481526</v>
      </c>
      <c r="T45" s="7">
        <v>2.851253273212316</v>
      </c>
      <c r="U45" s="52">
        <f>(G45+H45+I45+K45+M45)/(D45+F45+N45+O45+P45+Q45+R45)</f>
        <v>0.22184977655912916</v>
      </c>
      <c r="V45" s="52">
        <f>P45+Q45+R45</f>
        <v>0.9792368773425463</v>
      </c>
      <c r="W45" s="52">
        <f>L45+N45+O45</f>
        <v>1.2114884835772497</v>
      </c>
      <c r="X45" s="52">
        <f>D45</f>
        <v>0</v>
      </c>
      <c r="Y45" s="52">
        <f>F45</f>
        <v>0.2805637151117111</v>
      </c>
      <c r="Z45" s="52">
        <f>G45+H45+I45+K45+M45</f>
        <v>0.2794864799450355</v>
      </c>
      <c r="AA45" s="7"/>
      <c r="AB45" s="46"/>
      <c r="AC45" s="18" t="s">
        <v>23</v>
      </c>
      <c r="AD45" s="40">
        <v>0.018485003959479322</v>
      </c>
      <c r="AG45" s="40">
        <v>0.04000789619717658</v>
      </c>
      <c r="AH45" s="40">
        <v>0.0007403674350286573</v>
      </c>
      <c r="AI45" s="40">
        <v>0.023910037626590705</v>
      </c>
      <c r="AK45" s="40">
        <v>0.019300444199113784</v>
      </c>
      <c r="AL45" s="40">
        <v>0.002262260534512542</v>
      </c>
      <c r="AM45" s="40">
        <v>0.24779011248083804</v>
      </c>
      <c r="AQ45" s="22">
        <v>0</v>
      </c>
      <c r="AR45" s="22">
        <v>0.0009487996876255136</v>
      </c>
      <c r="AS45" s="22">
        <v>0.0021454752891577203</v>
      </c>
      <c r="AT45" s="22">
        <v>0.29268097752730166</v>
      </c>
      <c r="AU45" s="22">
        <v>0.30584024016620426</v>
      </c>
      <c r="AV45" s="60"/>
      <c r="AW45" s="61">
        <f>SQRT(AQ45*AQ45+AS45*AS45+AR45*AR45)</f>
        <v>0.002345908153279807</v>
      </c>
      <c r="AX45" s="62">
        <f t="shared" si="6"/>
        <v>0.24779011248083804</v>
      </c>
      <c r="AY45" s="62">
        <f t="shared" si="0"/>
        <v>0</v>
      </c>
      <c r="AZ45" s="62">
        <f t="shared" si="1"/>
        <v>0.04000789619717658</v>
      </c>
      <c r="BA45" s="62">
        <f t="shared" si="2"/>
        <v>0.02402823060422567</v>
      </c>
    </row>
    <row r="46" spans="1:53" ht="12" thickBot="1">
      <c r="A46" s="28"/>
      <c r="B46" s="17" t="s">
        <v>24</v>
      </c>
      <c r="C46" s="22">
        <v>1.761192689998315</v>
      </c>
      <c r="D46" s="22">
        <v>0</v>
      </c>
      <c r="E46" s="22">
        <v>0</v>
      </c>
      <c r="F46" s="22">
        <v>0.08589871327084937</v>
      </c>
      <c r="G46" s="22">
        <v>0.06900641436968526</v>
      </c>
      <c r="H46" s="22">
        <v>0.08038336614037411</v>
      </c>
      <c r="I46" s="22">
        <v>0</v>
      </c>
      <c r="J46" s="22">
        <v>0.11519280169688956</v>
      </c>
      <c r="K46" s="22">
        <v>0</v>
      </c>
      <c r="L46" s="22">
        <v>0.28087201029673686</v>
      </c>
      <c r="M46" s="22">
        <v>0</v>
      </c>
      <c r="N46" s="22">
        <v>0</v>
      </c>
      <c r="O46" s="22">
        <v>0</v>
      </c>
      <c r="P46" s="22">
        <v>0.22398613497187855</v>
      </c>
      <c r="Q46" s="22">
        <v>0.04609916163693775</v>
      </c>
      <c r="R46" s="22">
        <v>0</v>
      </c>
      <c r="S46" s="7">
        <v>2.6626312923816666</v>
      </c>
      <c r="T46" s="7">
        <v>0.9014386023833516</v>
      </c>
      <c r="U46" s="52">
        <f>(G46+H46+I46+K46+M46)/(D46+F46+N46+O46+P46+Q46+R46)</f>
        <v>0.41965306408160863</v>
      </c>
      <c r="V46" s="52">
        <f>P46+Q46+R46</f>
        <v>0.2700852966088163</v>
      </c>
      <c r="W46" s="52">
        <f>L46+N46+O46</f>
        <v>0.28087201029673686</v>
      </c>
      <c r="X46" s="52">
        <f>D46</f>
        <v>0</v>
      </c>
      <c r="Y46" s="52">
        <f>F46</f>
        <v>0.08589871327084937</v>
      </c>
      <c r="Z46" s="52">
        <f>G46+H46+I46+K46+M46</f>
        <v>0.14938978051005936</v>
      </c>
      <c r="AA46" s="7"/>
      <c r="AB46" s="46"/>
      <c r="AC46" s="18" t="s">
        <v>24</v>
      </c>
      <c r="AD46" s="40">
        <v>0.14611434734726428</v>
      </c>
      <c r="AG46" s="40">
        <v>0.003906705341755865</v>
      </c>
      <c r="AH46" s="40">
        <v>0.002168048382740936</v>
      </c>
      <c r="AI46" s="40">
        <v>0.025742562186519838</v>
      </c>
      <c r="AK46" s="40">
        <v>0.021528844107634428</v>
      </c>
      <c r="AM46" s="40">
        <v>0.0018107393376942092</v>
      </c>
      <c r="AQ46" s="22">
        <v>0.0012407456907445353</v>
      </c>
      <c r="AR46" s="22">
        <v>0.0009299371402014839</v>
      </c>
      <c r="AT46" s="22">
        <v>0.16482415893613134</v>
      </c>
      <c r="AU46" s="22">
        <v>0.03747897390158635</v>
      </c>
      <c r="AV46" s="60"/>
      <c r="AW46" s="61">
        <f>SQRT(AQ46*AQ46+AS46*AS46+AR46*AR46)</f>
        <v>0.0015505589165933837</v>
      </c>
      <c r="AX46" s="62">
        <f t="shared" si="6"/>
        <v>0.0018107393376942092</v>
      </c>
      <c r="AY46" s="62">
        <f t="shared" si="0"/>
        <v>0</v>
      </c>
      <c r="AZ46" s="62">
        <f t="shared" si="1"/>
        <v>0.003906705341755865</v>
      </c>
      <c r="BA46" s="62">
        <f t="shared" si="2"/>
        <v>0.02583369779409728</v>
      </c>
    </row>
    <row r="47" spans="1:29" ht="11.25">
      <c r="A47" s="28"/>
      <c r="B47" s="1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2"/>
      <c r="AB47" s="46"/>
      <c r="AC47" s="18"/>
    </row>
    <row r="48" spans="1:29" ht="12" thickBot="1">
      <c r="A48" s="28"/>
      <c r="B48" s="20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2"/>
      <c r="AB48" s="46"/>
      <c r="AC48" s="43" t="s">
        <v>40</v>
      </c>
    </row>
    <row r="49" spans="1:54" s="55" customFormat="1" ht="10.5" thickBot="1">
      <c r="A49" s="12">
        <v>263.42</v>
      </c>
      <c r="B49" s="53" t="s">
        <v>0</v>
      </c>
      <c r="C49" s="33" t="s">
        <v>1</v>
      </c>
      <c r="D49" s="33" t="s">
        <v>2</v>
      </c>
      <c r="E49" s="33" t="s">
        <v>3</v>
      </c>
      <c r="F49" s="33" t="s">
        <v>4</v>
      </c>
      <c r="G49" s="33" t="s">
        <v>5</v>
      </c>
      <c r="H49" s="33" t="s">
        <v>6</v>
      </c>
      <c r="I49" s="33" t="s">
        <v>7</v>
      </c>
      <c r="J49" s="33" t="s">
        <v>8</v>
      </c>
      <c r="K49" s="33" t="s">
        <v>9</v>
      </c>
      <c r="L49" s="33" t="s">
        <v>10</v>
      </c>
      <c r="M49" s="33" t="s">
        <v>11</v>
      </c>
      <c r="N49" s="33" t="s">
        <v>12</v>
      </c>
      <c r="O49" s="33" t="s">
        <v>13</v>
      </c>
      <c r="P49" s="33" t="s">
        <v>14</v>
      </c>
      <c r="Q49" s="33" t="s">
        <v>15</v>
      </c>
      <c r="R49" s="33" t="s">
        <v>16</v>
      </c>
      <c r="S49" s="34" t="s">
        <v>17</v>
      </c>
      <c r="T49" s="34" t="s">
        <v>18</v>
      </c>
      <c r="U49" s="51" t="s">
        <v>54</v>
      </c>
      <c r="V49" s="51" t="s">
        <v>55</v>
      </c>
      <c r="W49" s="51" t="s">
        <v>56</v>
      </c>
      <c r="X49" s="51" t="s">
        <v>2</v>
      </c>
      <c r="Y49" s="51" t="s">
        <v>4</v>
      </c>
      <c r="Z49" s="51" t="s">
        <v>57</v>
      </c>
      <c r="AA49" s="34"/>
      <c r="AB49" s="12">
        <v>263.42</v>
      </c>
      <c r="AC49" s="54" t="s">
        <v>0</v>
      </c>
      <c r="AD49" s="32" t="s">
        <v>1</v>
      </c>
      <c r="AE49" s="32" t="s">
        <v>2</v>
      </c>
      <c r="AF49" s="32" t="s">
        <v>3</v>
      </c>
      <c r="AG49" s="32" t="s">
        <v>4</v>
      </c>
      <c r="AH49" s="32" t="s">
        <v>5</v>
      </c>
      <c r="AI49" s="32" t="s">
        <v>6</v>
      </c>
      <c r="AJ49" s="32" t="s">
        <v>7</v>
      </c>
      <c r="AK49" s="32" t="s">
        <v>8</v>
      </c>
      <c r="AL49" s="32" t="s">
        <v>9</v>
      </c>
      <c r="AM49" s="32" t="s">
        <v>10</v>
      </c>
      <c r="AN49" s="32" t="s">
        <v>11</v>
      </c>
      <c r="AO49" s="32" t="s">
        <v>12</v>
      </c>
      <c r="AP49" s="32" t="s">
        <v>13</v>
      </c>
      <c r="AQ49" s="32" t="s">
        <v>14</v>
      </c>
      <c r="AR49" s="32" t="s">
        <v>15</v>
      </c>
      <c r="AS49" s="32" t="s">
        <v>16</v>
      </c>
      <c r="AT49" s="33" t="s">
        <v>17</v>
      </c>
      <c r="AU49" s="33" t="s">
        <v>18</v>
      </c>
      <c r="AV49" s="51" t="s">
        <v>54</v>
      </c>
      <c r="AW49" s="58" t="s">
        <v>55</v>
      </c>
      <c r="AX49" s="58" t="s">
        <v>56</v>
      </c>
      <c r="AY49" s="58" t="s">
        <v>2</v>
      </c>
      <c r="AZ49" s="58" t="s">
        <v>4</v>
      </c>
      <c r="BA49" s="58" t="s">
        <v>57</v>
      </c>
      <c r="BB49" s="56"/>
    </row>
    <row r="50" spans="1:53" ht="11.25">
      <c r="A50" s="28"/>
      <c r="B50" s="16" t="s">
        <v>19</v>
      </c>
      <c r="C50" s="22">
        <v>8.507477416893451</v>
      </c>
      <c r="D50" s="22">
        <v>0</v>
      </c>
      <c r="E50" s="22">
        <v>0</v>
      </c>
      <c r="F50" s="22">
        <v>0.5705334899357449</v>
      </c>
      <c r="G50" s="22">
        <v>0.05859324239918011</v>
      </c>
      <c r="H50" s="22">
        <v>0.07481560283250017</v>
      </c>
      <c r="I50" s="22">
        <v>0</v>
      </c>
      <c r="J50" s="22">
        <v>0.047857541054969956</v>
      </c>
      <c r="K50" s="22">
        <v>0</v>
      </c>
      <c r="L50" s="22">
        <v>0.37408628715467146</v>
      </c>
      <c r="M50" s="22">
        <v>0</v>
      </c>
      <c r="N50" s="22">
        <v>0</v>
      </c>
      <c r="O50" s="22">
        <v>0</v>
      </c>
      <c r="P50" s="22">
        <v>0.2725598722640679</v>
      </c>
      <c r="Q50" s="22">
        <v>0.3062978049266892</v>
      </c>
      <c r="R50" s="22">
        <v>0</v>
      </c>
      <c r="S50" s="7">
        <v>10.212221257461275</v>
      </c>
      <c r="T50" s="7">
        <v>1.704743840567824</v>
      </c>
      <c r="U50" s="52">
        <f>(G50+H50+I50+K50+M50)/(D50+F50+N50+O50+P50+Q50+R50)</f>
        <v>0.11606914081757277</v>
      </c>
      <c r="V50" s="52">
        <f>P50+Q50+R50</f>
        <v>0.5788576771907571</v>
      </c>
      <c r="W50" s="52">
        <f>L50+N50+O50</f>
        <v>0.37408628715467146</v>
      </c>
      <c r="X50" s="52">
        <f>D50</f>
        <v>0</v>
      </c>
      <c r="Y50" s="52">
        <f>F50</f>
        <v>0.5705334899357449</v>
      </c>
      <c r="Z50" s="52">
        <f>G50+H50+I50+K50+M50</f>
        <v>0.13340884523168028</v>
      </c>
      <c r="AA50" s="7"/>
      <c r="AB50" s="46"/>
      <c r="AC50" s="18" t="s">
        <v>19</v>
      </c>
      <c r="AD50" s="40">
        <v>0.05519177547938258</v>
      </c>
      <c r="AG50" s="40">
        <v>0.01097900818006122</v>
      </c>
      <c r="AH50" s="40">
        <v>0.003251320326499396</v>
      </c>
      <c r="AI50" s="40">
        <v>0.02711773646933699</v>
      </c>
      <c r="AK50" s="40">
        <v>0.004693478665886339</v>
      </c>
      <c r="AM50" s="40">
        <v>0.036400871204668006</v>
      </c>
      <c r="AQ50" s="22">
        <v>0.007575291895506388</v>
      </c>
      <c r="AR50" s="22">
        <v>0.006334873851369389</v>
      </c>
      <c r="AT50" s="22">
        <v>0.016116093757250385</v>
      </c>
      <c r="AU50" s="22">
        <v>0.031551668232952884</v>
      </c>
      <c r="AV50" s="60"/>
      <c r="AW50" s="61">
        <f>SQRT(AQ50*AQ50+AS50*AS50+AR50*AR50)</f>
        <v>0.009875002481766188</v>
      </c>
      <c r="AX50" s="62">
        <f aca="true" t="shared" si="7" ref="AX50:AX55">SQRT(AM50*AM50)</f>
        <v>0.036400871204668006</v>
      </c>
      <c r="AY50" s="62">
        <f t="shared" si="0"/>
        <v>0</v>
      </c>
      <c r="AZ50" s="62">
        <f t="shared" si="1"/>
        <v>0.01097900818006122</v>
      </c>
      <c r="BA50" s="62">
        <f t="shared" si="2"/>
        <v>0.02731195187250295</v>
      </c>
    </row>
    <row r="51" spans="1:53" ht="11.25">
      <c r="A51" s="28"/>
      <c r="B51" s="16" t="s">
        <v>20</v>
      </c>
      <c r="C51" s="22">
        <v>7.891408950508026</v>
      </c>
      <c r="D51" s="22">
        <v>0</v>
      </c>
      <c r="E51" s="22">
        <v>0</v>
      </c>
      <c r="F51" s="22">
        <v>0.6794554311486175</v>
      </c>
      <c r="G51" s="22">
        <v>0.29170590176309835</v>
      </c>
      <c r="H51" s="22">
        <v>0.12823746537503464</v>
      </c>
      <c r="I51" s="22">
        <v>0</v>
      </c>
      <c r="J51" s="22">
        <v>0.09685368437273317</v>
      </c>
      <c r="K51" s="22">
        <v>0.043384973424480784</v>
      </c>
      <c r="L51" s="22">
        <v>0.9291430129498469</v>
      </c>
      <c r="M51" s="22">
        <v>0</v>
      </c>
      <c r="N51" s="22">
        <v>0</v>
      </c>
      <c r="O51" s="22">
        <v>0</v>
      </c>
      <c r="P51" s="22">
        <v>0.4878123261504735</v>
      </c>
      <c r="Q51" s="22">
        <v>0.4197367760949273</v>
      </c>
      <c r="R51" s="22">
        <v>0.09810542071913894</v>
      </c>
      <c r="S51" s="7">
        <v>11.065843942506378</v>
      </c>
      <c r="T51" s="7">
        <v>3.1744349919983517</v>
      </c>
      <c r="U51" s="52">
        <f>(G51+H51+I51+K51+M51)/(D51+F51+N51+O51+P51+Q51+R51)</f>
        <v>0.27495436688370584</v>
      </c>
      <c r="V51" s="52">
        <f>P51+Q51+R51</f>
        <v>1.0056545229645397</v>
      </c>
      <c r="W51" s="52">
        <f>L51+N51+O51</f>
        <v>0.9291430129498469</v>
      </c>
      <c r="X51" s="52">
        <f>D51</f>
        <v>0</v>
      </c>
      <c r="Y51" s="52">
        <f>F51</f>
        <v>0.6794554311486175</v>
      </c>
      <c r="Z51" s="52">
        <f>G51+H51+I51+K51+M51</f>
        <v>0.46332834056261374</v>
      </c>
      <c r="AA51" s="7"/>
      <c r="AB51" s="46"/>
      <c r="AC51" s="18" t="s">
        <v>20</v>
      </c>
      <c r="AD51" s="40">
        <v>0.18281792335190045</v>
      </c>
      <c r="AG51" s="40">
        <v>0.008375592707455068</v>
      </c>
      <c r="AH51" s="40">
        <v>0.012637537813547638</v>
      </c>
      <c r="AI51" s="40">
        <v>0.004714894218484183</v>
      </c>
      <c r="AK51" s="40">
        <v>0.0066703799821022204</v>
      </c>
      <c r="AL51" s="40">
        <v>0.008881862055583355</v>
      </c>
      <c r="AM51" s="40">
        <v>0.047763213477888845</v>
      </c>
      <c r="AQ51" s="22">
        <v>0.021108517106123822</v>
      </c>
      <c r="AR51" s="22">
        <v>0.014385105659711003</v>
      </c>
      <c r="AS51" s="22">
        <v>0.010690406430706881</v>
      </c>
      <c r="AT51" s="22">
        <v>0.19013580559306179</v>
      </c>
      <c r="AU51" s="22">
        <v>0.030953283315118298</v>
      </c>
      <c r="AV51" s="60"/>
      <c r="AW51" s="61">
        <f>SQRT(AQ51*AQ51+AS51*AS51+AR51*AR51)</f>
        <v>0.027690892887631314</v>
      </c>
      <c r="AX51" s="62">
        <f t="shared" si="7"/>
        <v>0.047763213477888845</v>
      </c>
      <c r="AY51" s="62">
        <f t="shared" si="0"/>
        <v>0</v>
      </c>
      <c r="AZ51" s="62">
        <f t="shared" si="1"/>
        <v>0.008375592707455068</v>
      </c>
      <c r="BA51" s="62">
        <f t="shared" si="2"/>
        <v>0.01615007935134541</v>
      </c>
    </row>
    <row r="52" spans="1:53" ht="11.25">
      <c r="A52" s="28"/>
      <c r="B52" s="16" t="s">
        <v>21</v>
      </c>
      <c r="C52" s="22">
        <v>10.49909708108207</v>
      </c>
      <c r="D52" s="22">
        <v>0</v>
      </c>
      <c r="E52" s="22">
        <v>0</v>
      </c>
      <c r="F52" s="22">
        <v>1.3109852183237003</v>
      </c>
      <c r="G52" s="22">
        <v>0.32320572472082787</v>
      </c>
      <c r="H52" s="22">
        <v>0.3568723496164633</v>
      </c>
      <c r="I52" s="22">
        <v>0</v>
      </c>
      <c r="J52" s="22">
        <v>0.39738156860048185</v>
      </c>
      <c r="K52" s="22">
        <v>0.08074214102965427</v>
      </c>
      <c r="L52" s="22">
        <v>1.39137097595831</v>
      </c>
      <c r="M52" s="22">
        <v>0</v>
      </c>
      <c r="N52" s="22">
        <v>0</v>
      </c>
      <c r="O52" s="22">
        <v>0</v>
      </c>
      <c r="P52" s="22">
        <v>1.1557492464917338</v>
      </c>
      <c r="Q52" s="22">
        <v>0.8526754621607567</v>
      </c>
      <c r="R52" s="22">
        <v>0.2864967237720491</v>
      </c>
      <c r="S52" s="7">
        <v>16.654576491756046</v>
      </c>
      <c r="T52" s="7">
        <v>6.155479410673976</v>
      </c>
      <c r="U52" s="52">
        <f>(G52+H52+I52+K52+M52)/(D52+F52+N52+O52+P52+Q52+R52)</f>
        <v>0.21099276522010693</v>
      </c>
      <c r="V52" s="52">
        <f>P52+Q52+R52</f>
        <v>2.2949214324245397</v>
      </c>
      <c r="W52" s="52">
        <f>L52+N52+O52</f>
        <v>1.39137097595831</v>
      </c>
      <c r="X52" s="52">
        <f>D52</f>
        <v>0</v>
      </c>
      <c r="Y52" s="52">
        <f>F52</f>
        <v>1.3109852183237003</v>
      </c>
      <c r="Z52" s="52">
        <f>G52+H52+I52+K52+M52</f>
        <v>0.7608202153669454</v>
      </c>
      <c r="AA52" s="7"/>
      <c r="AB52" s="46"/>
      <c r="AC52" s="18" t="s">
        <v>21</v>
      </c>
      <c r="AD52" s="40">
        <v>0.12065668935299553</v>
      </c>
      <c r="AG52" s="40">
        <v>0.0333688834531035</v>
      </c>
      <c r="AH52" s="40">
        <v>0.030994976113953597</v>
      </c>
      <c r="AI52" s="40">
        <v>0.007373368682466095</v>
      </c>
      <c r="AK52" s="40">
        <v>0.032168949887777964</v>
      </c>
      <c r="AL52" s="40">
        <v>0.0183855875601422</v>
      </c>
      <c r="AM52" s="40">
        <v>0.032801405285554204</v>
      </c>
      <c r="AQ52" s="22">
        <v>0.052678383573085574</v>
      </c>
      <c r="AR52" s="22">
        <v>0.034353902863490236</v>
      </c>
      <c r="AS52" s="22">
        <v>0.014909537435404586</v>
      </c>
      <c r="AT52" s="22">
        <v>0.005133888761990111</v>
      </c>
      <c r="AU52" s="22">
        <v>0.09879097980820639</v>
      </c>
      <c r="AV52" s="60"/>
      <c r="AW52" s="61">
        <f>SQRT(AQ52*AQ52+AS52*AS52+AR52*AR52)</f>
        <v>0.0646335597376857</v>
      </c>
      <c r="AX52" s="62">
        <f t="shared" si="7"/>
        <v>0.032801405285554204</v>
      </c>
      <c r="AY52" s="62">
        <f t="shared" si="0"/>
        <v>0</v>
      </c>
      <c r="AZ52" s="62">
        <f t="shared" si="1"/>
        <v>0.0333688834531035</v>
      </c>
      <c r="BA52" s="62">
        <f t="shared" si="2"/>
        <v>0.036784302901696826</v>
      </c>
    </row>
    <row r="53" spans="1:53" ht="11.25">
      <c r="A53" s="28"/>
      <c r="B53" s="16" t="s">
        <v>22</v>
      </c>
      <c r="C53" s="22">
        <v>7.334516423271441</v>
      </c>
      <c r="D53" s="22">
        <v>0</v>
      </c>
      <c r="E53" s="22">
        <v>0</v>
      </c>
      <c r="F53" s="22">
        <v>0.2502003860407755</v>
      </c>
      <c r="G53" s="22">
        <v>0.26837593282408034</v>
      </c>
      <c r="H53" s="22">
        <v>0.12046910183845576</v>
      </c>
      <c r="I53" s="22">
        <v>0</v>
      </c>
      <c r="J53" s="22">
        <v>0.13262069340322227</v>
      </c>
      <c r="K53" s="22">
        <v>0.05631402018565217</v>
      </c>
      <c r="L53" s="22">
        <v>0.7724328623666937</v>
      </c>
      <c r="M53" s="22">
        <v>0</v>
      </c>
      <c r="N53" s="22">
        <v>0</v>
      </c>
      <c r="O53" s="22">
        <v>0</v>
      </c>
      <c r="P53" s="22">
        <v>0.5812542148603804</v>
      </c>
      <c r="Q53" s="22">
        <v>0.5067750195713996</v>
      </c>
      <c r="R53" s="22">
        <v>0.14458290735033735</v>
      </c>
      <c r="S53" s="7">
        <v>10.167541561712438</v>
      </c>
      <c r="T53" s="7">
        <v>2.8330251384409975</v>
      </c>
      <c r="U53" s="52">
        <f>(G53+H53+I53+K53+M53)/(D53+F53+N53+O53+P53+Q53+R53)</f>
        <v>0.3002126340959524</v>
      </c>
      <c r="V53" s="52">
        <f>P53+Q53+R53</f>
        <v>1.2326121417821172</v>
      </c>
      <c r="W53" s="52">
        <f>L53+N53+O53</f>
        <v>0.7724328623666937</v>
      </c>
      <c r="X53" s="52">
        <f>D53</f>
        <v>0</v>
      </c>
      <c r="Y53" s="52">
        <f>F53</f>
        <v>0.2502003860407755</v>
      </c>
      <c r="Z53" s="52">
        <f>G53+H53+I53+K53+M53</f>
        <v>0.4451590548481883</v>
      </c>
      <c r="AA53" s="7"/>
      <c r="AB53" s="46"/>
      <c r="AC53" s="18" t="s">
        <v>22</v>
      </c>
      <c r="AD53" s="40">
        <v>0.0037747162149838914</v>
      </c>
      <c r="AG53" s="40">
        <v>0.002169052847003529</v>
      </c>
      <c r="AH53" s="40">
        <v>0.0033020462662150395</v>
      </c>
      <c r="AI53" s="40">
        <v>0.001082457840139117</v>
      </c>
      <c r="AK53" s="40">
        <v>0.013179499704875289</v>
      </c>
      <c r="AL53" s="40">
        <v>0.007499632563267813</v>
      </c>
      <c r="AM53" s="40">
        <v>0.014809410774003459</v>
      </c>
      <c r="AQ53" s="22">
        <v>0.031208750524940463</v>
      </c>
      <c r="AR53" s="22">
        <v>0.029857247108289502</v>
      </c>
      <c r="AS53" s="22">
        <v>0.009455704817473036</v>
      </c>
      <c r="AT53" s="22">
        <v>0.10908305295273635</v>
      </c>
      <c r="AU53" s="22">
        <v>0.10480651522383252</v>
      </c>
      <c r="AV53" s="60"/>
      <c r="AW53" s="61">
        <f>SQRT(AQ53*AQ53+AS53*AS53+AR53*AR53)</f>
        <v>0.04421370452482597</v>
      </c>
      <c r="AX53" s="62">
        <f t="shared" si="7"/>
        <v>0.014809410774003459</v>
      </c>
      <c r="AY53" s="62">
        <f t="shared" si="0"/>
        <v>0</v>
      </c>
      <c r="AZ53" s="62">
        <f t="shared" si="1"/>
        <v>0.002169052847003529</v>
      </c>
      <c r="BA53" s="62">
        <f t="shared" si="2"/>
        <v>0.008265573973048107</v>
      </c>
    </row>
    <row r="54" spans="1:53" ht="11.25">
      <c r="A54" s="28"/>
      <c r="B54" s="16" t="s">
        <v>23</v>
      </c>
      <c r="C54" s="22">
        <v>7.549571517953896</v>
      </c>
      <c r="D54" s="22">
        <v>0</v>
      </c>
      <c r="E54" s="22">
        <v>0</v>
      </c>
      <c r="F54" s="22">
        <v>0</v>
      </c>
      <c r="G54" s="22">
        <v>0</v>
      </c>
      <c r="H54" s="22">
        <v>0.12843552751120457</v>
      </c>
      <c r="I54" s="22">
        <v>0</v>
      </c>
      <c r="J54" s="22">
        <v>0.07003494289953292</v>
      </c>
      <c r="K54" s="22">
        <v>0.024251526437291976</v>
      </c>
      <c r="L54" s="22">
        <v>0.6574665099798686</v>
      </c>
      <c r="M54" s="22">
        <v>0</v>
      </c>
      <c r="N54" s="22">
        <v>0</v>
      </c>
      <c r="O54" s="22">
        <v>0</v>
      </c>
      <c r="P54" s="22">
        <v>0.48943573354531217</v>
      </c>
      <c r="Q54" s="22">
        <v>0.2790996633865617</v>
      </c>
      <c r="R54" s="22">
        <v>0</v>
      </c>
      <c r="S54" s="7">
        <v>9.198295421713668</v>
      </c>
      <c r="T54" s="7">
        <v>1.6487239037597723</v>
      </c>
      <c r="U54" s="52">
        <f>(G54+H54+I54+K54+M54)/(D54+F54+N54+O54+P54+Q54+R54)</f>
        <v>0.19867276713349788</v>
      </c>
      <c r="V54" s="52">
        <f>P54+Q54+R54</f>
        <v>0.7685353969318739</v>
      </c>
      <c r="W54" s="52">
        <f>L54+N54+O54</f>
        <v>0.6574665099798686</v>
      </c>
      <c r="X54" s="52">
        <f>D54</f>
        <v>0</v>
      </c>
      <c r="Y54" s="52">
        <f>F54</f>
        <v>0</v>
      </c>
      <c r="Z54" s="52">
        <f>G54+H54+I54+K54+M54</f>
        <v>0.15268705394849655</v>
      </c>
      <c r="AA54" s="7"/>
      <c r="AB54" s="46"/>
      <c r="AC54" s="18" t="s">
        <v>23</v>
      </c>
      <c r="AD54" s="40">
        <v>0.21521152714018127</v>
      </c>
      <c r="AI54" s="40">
        <v>0.0288359127620315</v>
      </c>
      <c r="AK54" s="40">
        <v>0.003137065902717593</v>
      </c>
      <c r="AL54" s="40">
        <v>0</v>
      </c>
      <c r="AM54" s="40">
        <v>0.028306994778933506</v>
      </c>
      <c r="AQ54" s="22">
        <v>0.02065587394584365</v>
      </c>
      <c r="AR54" s="22">
        <v>0.0036196828549886514</v>
      </c>
      <c r="AT54" s="22">
        <v>0.16289093007362876</v>
      </c>
      <c r="AU54" s="22">
        <v>0.023923652428153242</v>
      </c>
      <c r="AV54" s="60"/>
      <c r="AW54" s="61">
        <f>SQRT(AQ54*AQ54+AS54*AS54+AR54*AR54)</f>
        <v>0.020970627850335846</v>
      </c>
      <c r="AX54" s="62">
        <f t="shared" si="7"/>
        <v>0.028306994778933506</v>
      </c>
      <c r="AY54" s="62">
        <f t="shared" si="0"/>
        <v>0</v>
      </c>
      <c r="AZ54" s="62">
        <f t="shared" si="1"/>
        <v>0</v>
      </c>
      <c r="BA54" s="62">
        <f t="shared" si="2"/>
        <v>0.0288359127620315</v>
      </c>
    </row>
    <row r="55" spans="1:53" ht="12" thickBot="1">
      <c r="A55" s="28"/>
      <c r="B55" s="17" t="s">
        <v>24</v>
      </c>
      <c r="C55" s="22">
        <v>1.4152978069527449</v>
      </c>
      <c r="D55" s="22">
        <v>0</v>
      </c>
      <c r="E55" s="22">
        <v>0</v>
      </c>
      <c r="F55" s="22">
        <v>0</v>
      </c>
      <c r="G55" s="22">
        <v>0.03949228521775358</v>
      </c>
      <c r="H55" s="22">
        <v>0.32941348772757306</v>
      </c>
      <c r="I55" s="22">
        <v>0</v>
      </c>
      <c r="J55" s="22">
        <v>0</v>
      </c>
      <c r="K55" s="22">
        <v>0</v>
      </c>
      <c r="L55" s="22">
        <v>0.28071001676792</v>
      </c>
      <c r="M55" s="22">
        <v>0</v>
      </c>
      <c r="N55" s="22">
        <v>0</v>
      </c>
      <c r="O55" s="22">
        <v>0</v>
      </c>
      <c r="P55" s="22">
        <v>0.4952240527130171</v>
      </c>
      <c r="Q55" s="22">
        <v>0.15499014772313993</v>
      </c>
      <c r="R55" s="22">
        <v>0.03435418663943075</v>
      </c>
      <c r="S55" s="7">
        <v>2.749481983741579</v>
      </c>
      <c r="T55" s="7">
        <v>1.3341841767888343</v>
      </c>
      <c r="U55" s="52">
        <f>(G55+H55+I55+K55+M55)/(D55+F55+N55+O55+P55+Q55+R55)</f>
        <v>0.5388881226625986</v>
      </c>
      <c r="V55" s="52">
        <f>P55+Q55+R55</f>
        <v>0.6845683870755879</v>
      </c>
      <c r="W55" s="52">
        <f>L55+N55+O55</f>
        <v>0.28071001676792</v>
      </c>
      <c r="X55" s="52">
        <f>D55</f>
        <v>0</v>
      </c>
      <c r="Y55" s="52">
        <f>F55</f>
        <v>0</v>
      </c>
      <c r="Z55" s="52">
        <f>G55+H55+I55+K55+M55</f>
        <v>0.36890577294532667</v>
      </c>
      <c r="AA55" s="7"/>
      <c r="AB55" s="46"/>
      <c r="AC55" s="18" t="s">
        <v>24</v>
      </c>
      <c r="AD55" s="40">
        <v>0.005231427834174827</v>
      </c>
      <c r="AH55" s="40">
        <v>0.014964065671889092</v>
      </c>
      <c r="AI55" s="40">
        <v>0.007725832284988907</v>
      </c>
      <c r="AM55" s="40">
        <v>0.010617896786987034</v>
      </c>
      <c r="AQ55" s="22">
        <v>0.03585606927995219</v>
      </c>
      <c r="AR55" s="22">
        <v>0.004874934765906871</v>
      </c>
      <c r="AS55" s="22">
        <v>0</v>
      </c>
      <c r="AT55" s="22">
        <v>0.0014116955780315848</v>
      </c>
      <c r="AU55" s="22">
        <v>0.00310546749837764</v>
      </c>
      <c r="AV55" s="60"/>
      <c r="AW55" s="61">
        <f>SQRT(AQ55*AQ55+AS55*AS55+AR55*AR55)</f>
        <v>0.03618594607275839</v>
      </c>
      <c r="AX55" s="62">
        <f t="shared" si="7"/>
        <v>0.010617896786987034</v>
      </c>
      <c r="AY55" s="62">
        <f t="shared" si="0"/>
        <v>0</v>
      </c>
      <c r="AZ55" s="62">
        <f t="shared" si="1"/>
        <v>0</v>
      </c>
      <c r="BA55" s="62">
        <f t="shared" si="2"/>
        <v>0.016840776286394476</v>
      </c>
    </row>
    <row r="56" spans="1:29" ht="11.25">
      <c r="A56" s="28"/>
      <c r="B56" s="1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22"/>
      <c r="AB56" s="46"/>
      <c r="AC56" s="18"/>
    </row>
    <row r="57" spans="2:29" ht="12" thickBot="1">
      <c r="B57" s="25" t="s">
        <v>26</v>
      </c>
      <c r="C57" s="25"/>
      <c r="D57" s="25"/>
      <c r="E57" s="25"/>
      <c r="F57" s="2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22"/>
      <c r="AB57" s="6"/>
      <c r="AC57" s="43" t="s">
        <v>26</v>
      </c>
    </row>
    <row r="58" spans="1:54" s="55" customFormat="1" ht="10.5" thickBot="1">
      <c r="A58" s="9">
        <v>263.93</v>
      </c>
      <c r="B58" s="53" t="s">
        <v>0</v>
      </c>
      <c r="C58" s="33" t="s">
        <v>1</v>
      </c>
      <c r="D58" s="33" t="s">
        <v>2</v>
      </c>
      <c r="E58" s="33" t="s">
        <v>3</v>
      </c>
      <c r="F58" s="33" t="s">
        <v>4</v>
      </c>
      <c r="G58" s="33" t="s">
        <v>5</v>
      </c>
      <c r="H58" s="33" t="s">
        <v>6</v>
      </c>
      <c r="I58" s="33" t="s">
        <v>7</v>
      </c>
      <c r="J58" s="33" t="s">
        <v>8</v>
      </c>
      <c r="K58" s="33" t="s">
        <v>9</v>
      </c>
      <c r="L58" s="33" t="s">
        <v>10</v>
      </c>
      <c r="M58" s="33" t="s">
        <v>11</v>
      </c>
      <c r="N58" s="33" t="s">
        <v>12</v>
      </c>
      <c r="O58" s="33" t="s">
        <v>13</v>
      </c>
      <c r="P58" s="33" t="s">
        <v>14</v>
      </c>
      <c r="Q58" s="33" t="s">
        <v>15</v>
      </c>
      <c r="R58" s="33" t="s">
        <v>16</v>
      </c>
      <c r="S58" s="34" t="s">
        <v>17</v>
      </c>
      <c r="T58" s="34" t="s">
        <v>18</v>
      </c>
      <c r="U58" s="51" t="s">
        <v>54</v>
      </c>
      <c r="V58" s="51" t="s">
        <v>55</v>
      </c>
      <c r="W58" s="51" t="s">
        <v>56</v>
      </c>
      <c r="X58" s="51" t="s">
        <v>2</v>
      </c>
      <c r="Y58" s="51" t="s">
        <v>4</v>
      </c>
      <c r="Z58" s="51" t="s">
        <v>57</v>
      </c>
      <c r="AA58" s="34"/>
      <c r="AB58" s="12">
        <v>263.93</v>
      </c>
      <c r="AC58" s="54" t="s">
        <v>0</v>
      </c>
      <c r="AD58" s="32" t="s">
        <v>1</v>
      </c>
      <c r="AE58" s="32" t="s">
        <v>2</v>
      </c>
      <c r="AF58" s="32" t="s">
        <v>3</v>
      </c>
      <c r="AG58" s="32" t="s">
        <v>4</v>
      </c>
      <c r="AH58" s="32" t="s">
        <v>5</v>
      </c>
      <c r="AI58" s="32" t="s">
        <v>6</v>
      </c>
      <c r="AJ58" s="32" t="s">
        <v>7</v>
      </c>
      <c r="AK58" s="32" t="s">
        <v>8</v>
      </c>
      <c r="AL58" s="32" t="s">
        <v>9</v>
      </c>
      <c r="AM58" s="32" t="s">
        <v>10</v>
      </c>
      <c r="AN58" s="32" t="s">
        <v>11</v>
      </c>
      <c r="AO58" s="32" t="s">
        <v>12</v>
      </c>
      <c r="AP58" s="32" t="s">
        <v>13</v>
      </c>
      <c r="AQ58" s="32" t="s">
        <v>14</v>
      </c>
      <c r="AR58" s="32" t="s">
        <v>15</v>
      </c>
      <c r="AS58" s="32" t="s">
        <v>16</v>
      </c>
      <c r="AT58" s="33" t="s">
        <v>17</v>
      </c>
      <c r="AU58" s="33" t="s">
        <v>18</v>
      </c>
      <c r="AV58" s="51" t="s">
        <v>54</v>
      </c>
      <c r="AW58" s="58" t="s">
        <v>55</v>
      </c>
      <c r="AX58" s="58" t="s">
        <v>56</v>
      </c>
      <c r="AY58" s="58" t="s">
        <v>2</v>
      </c>
      <c r="AZ58" s="58" t="s">
        <v>4</v>
      </c>
      <c r="BA58" s="58" t="s">
        <v>57</v>
      </c>
      <c r="BB58" s="56"/>
    </row>
    <row r="59" spans="1:53" ht="11.25">
      <c r="A59" s="28"/>
      <c r="B59" s="16" t="s">
        <v>19</v>
      </c>
      <c r="C59" s="22">
        <v>0</v>
      </c>
      <c r="D59" s="22">
        <v>0</v>
      </c>
      <c r="E59" s="22">
        <v>0</v>
      </c>
      <c r="F59" s="22">
        <v>0.20156494891678275</v>
      </c>
      <c r="G59" s="22">
        <v>0.28385108225208044</v>
      </c>
      <c r="H59" s="22">
        <v>0.16199630773370857</v>
      </c>
      <c r="I59" s="22">
        <v>0</v>
      </c>
      <c r="J59" s="22">
        <v>0.26369771069861525</v>
      </c>
      <c r="K59" s="22">
        <v>0.04553345582427693</v>
      </c>
      <c r="L59" s="22">
        <v>1.8448205369615287</v>
      </c>
      <c r="M59" s="22">
        <v>0</v>
      </c>
      <c r="N59" s="22">
        <v>0</v>
      </c>
      <c r="O59" s="22">
        <v>0</v>
      </c>
      <c r="P59" s="22">
        <v>0.5482934588995076</v>
      </c>
      <c r="Q59" s="22">
        <v>0.1695529889020339</v>
      </c>
      <c r="R59" s="22">
        <v>0</v>
      </c>
      <c r="S59" s="7">
        <v>3.5193104901885346</v>
      </c>
      <c r="T59" s="7">
        <v>3.5193104901885346</v>
      </c>
      <c r="U59" s="52">
        <f>(G59+H59+I59+K59+M59)/(D59+F59+N59+O59+P59+Q59+R59)</f>
        <v>0.5344515497240545</v>
      </c>
      <c r="V59" s="52">
        <f>P59+Q59+R59</f>
        <v>0.7178464478015416</v>
      </c>
      <c r="W59" s="52">
        <f>L59+N59+O59</f>
        <v>1.8448205369615287</v>
      </c>
      <c r="X59" s="52">
        <f>D59</f>
        <v>0</v>
      </c>
      <c r="Y59" s="52">
        <f>F59</f>
        <v>0.20156494891678275</v>
      </c>
      <c r="Z59" s="52">
        <f>G59+H59+I59+K59+M59</f>
        <v>0.4913808458100659</v>
      </c>
      <c r="AA59" s="7"/>
      <c r="AB59" s="46"/>
      <c r="AC59" s="18" t="s">
        <v>19</v>
      </c>
      <c r="AG59" s="40">
        <v>0.007196210514647021</v>
      </c>
      <c r="AH59" s="40">
        <v>0.02863647186313542</v>
      </c>
      <c r="AI59" s="40">
        <v>0.0774338434580655</v>
      </c>
      <c r="AK59" s="40">
        <v>0.01935906601272924</v>
      </c>
      <c r="AL59" s="40">
        <v>0.006298789381015134</v>
      </c>
      <c r="AM59" s="40">
        <v>0.079138392714586</v>
      </c>
      <c r="AQ59" s="22">
        <v>0.09924256513779557</v>
      </c>
      <c r="AR59" s="22">
        <v>0.004000987764469283</v>
      </c>
      <c r="AT59" s="22">
        <v>0.2970423392361541</v>
      </c>
      <c r="AU59" s="22">
        <v>0.29424631877853075</v>
      </c>
      <c r="AV59" s="60"/>
      <c r="AW59" s="61">
        <f>SQRT(AQ59*AQ59+AS59*AS59+AR59*AR59)</f>
        <v>0.0993231827833816</v>
      </c>
      <c r="AX59" s="62">
        <f aca="true" t="shared" si="8" ref="AX59:AX64">SQRT(AM59*AM59)</f>
        <v>0.079138392714586</v>
      </c>
      <c r="AY59" s="62">
        <f t="shared" si="0"/>
        <v>0</v>
      </c>
      <c r="AZ59" s="62">
        <f t="shared" si="1"/>
        <v>0.007196210514647021</v>
      </c>
      <c r="BA59" s="62">
        <f t="shared" si="2"/>
        <v>0.08279928973803295</v>
      </c>
    </row>
    <row r="60" spans="1:53" ht="11.25">
      <c r="A60" s="28"/>
      <c r="B60" s="16" t="s">
        <v>20</v>
      </c>
      <c r="C60" s="22">
        <v>0</v>
      </c>
      <c r="D60" s="22">
        <v>0</v>
      </c>
      <c r="E60" s="22">
        <v>0</v>
      </c>
      <c r="F60" s="22">
        <v>0.5832215329387124</v>
      </c>
      <c r="G60" s="22">
        <v>1.335158763608852</v>
      </c>
      <c r="H60" s="22">
        <v>0.29442666164151465</v>
      </c>
      <c r="I60" s="22">
        <v>0</v>
      </c>
      <c r="J60" s="22">
        <v>0.47083535417542655</v>
      </c>
      <c r="K60" s="22">
        <v>0</v>
      </c>
      <c r="L60" s="22">
        <v>3.3179113011117525</v>
      </c>
      <c r="M60" s="22">
        <v>0</v>
      </c>
      <c r="N60" s="22">
        <v>0</v>
      </c>
      <c r="O60" s="22">
        <v>0</v>
      </c>
      <c r="P60" s="22">
        <v>1.1067684113661407</v>
      </c>
      <c r="Q60" s="22">
        <v>0.5059890056621922</v>
      </c>
      <c r="R60" s="22">
        <v>0</v>
      </c>
      <c r="S60" s="7">
        <v>7.614311030504591</v>
      </c>
      <c r="T60" s="7">
        <v>7.614311030504591</v>
      </c>
      <c r="U60" s="52">
        <f>(G60+H60+I60+K60+M60)/(D60+F60+N60+O60+P60+Q60+R60)</f>
        <v>0.7420769790506514</v>
      </c>
      <c r="V60" s="52">
        <f>P60+Q60+R60</f>
        <v>1.612757417028333</v>
      </c>
      <c r="W60" s="52">
        <f>L60+N60+O60</f>
        <v>3.3179113011117525</v>
      </c>
      <c r="X60" s="52">
        <f>D60</f>
        <v>0</v>
      </c>
      <c r="Y60" s="52">
        <f>F60</f>
        <v>0.5832215329387124</v>
      </c>
      <c r="Z60" s="52">
        <f>G60+H60+I60+K60+M60</f>
        <v>1.6295854252503665</v>
      </c>
      <c r="AA60" s="7"/>
      <c r="AB60" s="46"/>
      <c r="AC60" s="18" t="s">
        <v>20</v>
      </c>
      <c r="AG60" s="40">
        <v>0</v>
      </c>
      <c r="AH60" s="40">
        <v>0</v>
      </c>
      <c r="AI60" s="40">
        <v>0</v>
      </c>
      <c r="AK60" s="40">
        <v>0</v>
      </c>
      <c r="AM60" s="40">
        <v>0</v>
      </c>
      <c r="AQ60" s="22">
        <v>0</v>
      </c>
      <c r="AR60" s="22">
        <v>0</v>
      </c>
      <c r="AT60" s="22">
        <v>0</v>
      </c>
      <c r="AU60" s="22">
        <v>0</v>
      </c>
      <c r="AV60" s="60"/>
      <c r="AW60" s="61">
        <f>SQRT(AQ60*AQ60+AS60*AS60+AR60*AR60)</f>
        <v>0</v>
      </c>
      <c r="AX60" s="62">
        <f t="shared" si="8"/>
        <v>0</v>
      </c>
      <c r="AY60" s="62">
        <f t="shared" si="0"/>
        <v>0</v>
      </c>
      <c r="AZ60" s="62">
        <f t="shared" si="1"/>
        <v>0</v>
      </c>
      <c r="BA60" s="62">
        <f t="shared" si="2"/>
        <v>0</v>
      </c>
    </row>
    <row r="61" spans="1:53" ht="11.25">
      <c r="A61" s="28"/>
      <c r="B61" s="16" t="s">
        <v>21</v>
      </c>
      <c r="C61" s="22">
        <v>0</v>
      </c>
      <c r="D61" s="22">
        <v>0</v>
      </c>
      <c r="E61" s="22">
        <v>0</v>
      </c>
      <c r="F61" s="22">
        <v>0.6149631856725157</v>
      </c>
      <c r="G61" s="22">
        <v>0.8955561162218352</v>
      </c>
      <c r="H61" s="22">
        <v>0.18582345804517109</v>
      </c>
      <c r="I61" s="22">
        <v>0</v>
      </c>
      <c r="J61" s="22">
        <v>0.40054021635233644</v>
      </c>
      <c r="K61" s="22">
        <v>0.03139794371686419</v>
      </c>
      <c r="L61" s="22">
        <v>3.0330061726887525</v>
      </c>
      <c r="M61" s="22">
        <v>0</v>
      </c>
      <c r="N61" s="22">
        <v>0</v>
      </c>
      <c r="O61" s="22">
        <v>0</v>
      </c>
      <c r="P61" s="22">
        <v>1.6731242067441492</v>
      </c>
      <c r="Q61" s="22">
        <v>0.24406335736266233</v>
      </c>
      <c r="R61" s="22">
        <v>0</v>
      </c>
      <c r="S61" s="7">
        <v>7.078474656804287</v>
      </c>
      <c r="T61" s="7">
        <v>7.078474656804287</v>
      </c>
      <c r="U61" s="52">
        <f>(G61+H61+I61+K61+M61)/(D61+F61+N61+O61+P61+Q61+R61)</f>
        <v>0.43945942716121744</v>
      </c>
      <c r="V61" s="52">
        <f>P61+Q61+R61</f>
        <v>1.9171875641068115</v>
      </c>
      <c r="W61" s="52">
        <f>L61+N61+O61</f>
        <v>3.0330061726887525</v>
      </c>
      <c r="X61" s="52">
        <f>D61</f>
        <v>0</v>
      </c>
      <c r="Y61" s="52">
        <f>F61</f>
        <v>0.6149631856725157</v>
      </c>
      <c r="Z61" s="52">
        <f>G61+H61+I61+K61+M61</f>
        <v>1.1127775179838704</v>
      </c>
      <c r="AA61" s="7"/>
      <c r="AB61" s="46"/>
      <c r="AC61" s="18" t="s">
        <v>21</v>
      </c>
      <c r="AG61" s="40">
        <v>0.06294110702635579</v>
      </c>
      <c r="AH61" s="40">
        <v>0.11518020599517613</v>
      </c>
      <c r="AI61" s="40">
        <v>0.012461420495695586</v>
      </c>
      <c r="AK61" s="40">
        <v>0.03757101313093791</v>
      </c>
      <c r="AL61" s="40">
        <v>0</v>
      </c>
      <c r="AM61" s="40">
        <v>0.12062524863168339</v>
      </c>
      <c r="AQ61" s="22">
        <v>0.07533829389350871</v>
      </c>
      <c r="AR61" s="22">
        <v>0.009505625501181857</v>
      </c>
      <c r="AT61" s="22">
        <v>0.1685143837260351</v>
      </c>
      <c r="AU61" s="22">
        <v>0.1669281800033153</v>
      </c>
      <c r="AV61" s="60"/>
      <c r="AW61" s="61">
        <f>SQRT(AQ61*AQ61+AS61*AS61+AR61*AR61)</f>
        <v>0.07593560062943738</v>
      </c>
      <c r="AX61" s="62">
        <f t="shared" si="8"/>
        <v>0.12062524863168339</v>
      </c>
      <c r="AY61" s="62">
        <f t="shared" si="0"/>
        <v>0</v>
      </c>
      <c r="AZ61" s="62">
        <f t="shared" si="1"/>
        <v>0.06294110702635579</v>
      </c>
      <c r="BA61" s="62">
        <f t="shared" si="2"/>
        <v>0.11585234936703592</v>
      </c>
    </row>
    <row r="62" spans="1:53" ht="11.25">
      <c r="A62" s="28"/>
      <c r="B62" s="16" t="s">
        <v>22</v>
      </c>
      <c r="C62" s="22">
        <v>0</v>
      </c>
      <c r="D62" s="22">
        <v>0</v>
      </c>
      <c r="E62" s="22">
        <v>0</v>
      </c>
      <c r="F62" s="22">
        <v>0.18315102318273996</v>
      </c>
      <c r="G62" s="22">
        <v>0.36751631723863276</v>
      </c>
      <c r="H62" s="22">
        <v>0.8272557414965461</v>
      </c>
      <c r="I62" s="22">
        <v>0</v>
      </c>
      <c r="J62" s="22">
        <v>0.19498380674486845</v>
      </c>
      <c r="K62" s="22">
        <v>0.12635586356283696</v>
      </c>
      <c r="L62" s="22">
        <v>1.8424315731193235</v>
      </c>
      <c r="M62" s="22">
        <v>0</v>
      </c>
      <c r="N62" s="22">
        <v>0</v>
      </c>
      <c r="O62" s="22">
        <v>0</v>
      </c>
      <c r="P62" s="22">
        <v>0.37501129929505517</v>
      </c>
      <c r="Q62" s="22">
        <v>0.0989231712522729</v>
      </c>
      <c r="R62" s="22">
        <v>0</v>
      </c>
      <c r="S62" s="7">
        <v>4.015628795892276</v>
      </c>
      <c r="T62" s="7">
        <v>4.015628795892276</v>
      </c>
      <c r="U62" s="52">
        <f>(G62+H62+I62+K62+M62)/(D62+F62+N62+O62+P62+Q62+R62)</f>
        <v>2.010587564181926</v>
      </c>
      <c r="V62" s="52">
        <f>P62+Q62+R62</f>
        <v>0.47393447054732807</v>
      </c>
      <c r="W62" s="52">
        <f>L62+N62+O62</f>
        <v>1.8424315731193235</v>
      </c>
      <c r="X62" s="52">
        <f>D62</f>
        <v>0</v>
      </c>
      <c r="Y62" s="52">
        <f>F62</f>
        <v>0.18315102318273996</v>
      </c>
      <c r="Z62" s="52">
        <f>G62+H62+I62+K62+M62</f>
        <v>1.321127922298016</v>
      </c>
      <c r="AA62" s="7"/>
      <c r="AB62" s="46"/>
      <c r="AC62" s="18" t="s">
        <v>22</v>
      </c>
      <c r="AG62" s="40">
        <v>0.011487181156563496</v>
      </c>
      <c r="AH62" s="40">
        <v>0.05172625115668728</v>
      </c>
      <c r="AI62" s="40">
        <v>0.057035143679988735</v>
      </c>
      <c r="AK62" s="40">
        <v>0.054745228189748446</v>
      </c>
      <c r="AL62" s="40">
        <v>0.007540150833428945</v>
      </c>
      <c r="AM62" s="40">
        <v>0.12636673098413917</v>
      </c>
      <c r="AQ62" s="22">
        <v>0.010720526546133848</v>
      </c>
      <c r="AR62" s="22">
        <v>0.005516763076565102</v>
      </c>
      <c r="AT62" s="22">
        <v>0.27193895068549634</v>
      </c>
      <c r="AU62" s="22">
        <v>0.269379225121469</v>
      </c>
      <c r="AV62" s="60"/>
      <c r="AW62" s="61">
        <f>SQRT(AQ62*AQ62+AS62*AS62+AR62*AR62)</f>
        <v>0.012056714489002075</v>
      </c>
      <c r="AX62" s="62">
        <f t="shared" si="8"/>
        <v>0.12636673098413917</v>
      </c>
      <c r="AY62" s="62">
        <f t="shared" si="0"/>
        <v>0</v>
      </c>
      <c r="AZ62" s="62">
        <f t="shared" si="1"/>
        <v>0.011487181156563496</v>
      </c>
      <c r="BA62" s="62">
        <f t="shared" si="2"/>
        <v>0.07736579701594569</v>
      </c>
    </row>
    <row r="63" spans="1:53" ht="11.25">
      <c r="A63" s="28"/>
      <c r="B63" s="16" t="s">
        <v>23</v>
      </c>
      <c r="C63" s="22">
        <v>0</v>
      </c>
      <c r="D63" s="22">
        <v>0</v>
      </c>
      <c r="E63" s="22">
        <v>0</v>
      </c>
      <c r="F63" s="22">
        <v>0</v>
      </c>
      <c r="G63" s="22">
        <v>0.13955601283158048</v>
      </c>
      <c r="H63" s="22">
        <v>0.14655242246388814</v>
      </c>
      <c r="I63" s="22">
        <v>0</v>
      </c>
      <c r="J63" s="22">
        <v>0</v>
      </c>
      <c r="K63" s="22">
        <v>0</v>
      </c>
      <c r="L63" s="22">
        <v>0.5250687282209282</v>
      </c>
      <c r="M63" s="22">
        <v>0</v>
      </c>
      <c r="N63" s="22">
        <v>0</v>
      </c>
      <c r="O63" s="22">
        <v>0</v>
      </c>
      <c r="P63" s="22">
        <v>0.18129233973424283</v>
      </c>
      <c r="Q63" s="22">
        <v>0.05752032384409217</v>
      </c>
      <c r="R63" s="22">
        <v>0</v>
      </c>
      <c r="S63" s="7">
        <v>1.0499898270947319</v>
      </c>
      <c r="T63" s="7">
        <v>1.0499898270947319</v>
      </c>
      <c r="U63" s="52">
        <f>(G63+H63+I63+K63+M63)/(D63+F63+N63+O63+P63+Q63+R63)</f>
        <v>1.1980454931009958</v>
      </c>
      <c r="V63" s="52">
        <f>P63+Q63+R63</f>
        <v>0.238812663578335</v>
      </c>
      <c r="W63" s="52">
        <f>L63+N63+O63</f>
        <v>0.5250687282209282</v>
      </c>
      <c r="X63" s="52">
        <f>D63</f>
        <v>0</v>
      </c>
      <c r="Y63" s="52">
        <f>F63</f>
        <v>0</v>
      </c>
      <c r="Z63" s="52">
        <f>G63+H63+I63+K63+M63</f>
        <v>0.2861084352954686</v>
      </c>
      <c r="AA63" s="7"/>
      <c r="AB63" s="46"/>
      <c r="AC63" s="18" t="s">
        <v>23</v>
      </c>
      <c r="AH63" s="40">
        <v>0.009907278532312047</v>
      </c>
      <c r="AI63" s="40">
        <v>0.009493354137977524</v>
      </c>
      <c r="AM63" s="40">
        <v>0.01759819133325935</v>
      </c>
      <c r="AQ63" s="22">
        <v>0.001965862439462863</v>
      </c>
      <c r="AR63" s="22">
        <v>0.008795010372123269</v>
      </c>
      <c r="AT63" s="22">
        <v>0.009565029647976252</v>
      </c>
      <c r="AU63" s="22">
        <v>0.009474995282362623</v>
      </c>
      <c r="AV63" s="60"/>
      <c r="AW63" s="61">
        <f>SQRT(AQ63*AQ63+AS63*AS63+AR63*AR63)</f>
        <v>0.00901203764842595</v>
      </c>
      <c r="AX63" s="62">
        <f t="shared" si="8"/>
        <v>0.01759819133325935</v>
      </c>
      <c r="AY63" s="62">
        <f t="shared" si="0"/>
        <v>0</v>
      </c>
      <c r="AZ63" s="62">
        <f t="shared" si="1"/>
        <v>0</v>
      </c>
      <c r="BA63" s="62">
        <f t="shared" si="2"/>
        <v>0.013721440912158829</v>
      </c>
    </row>
    <row r="64" spans="1:53" ht="12" thickBot="1">
      <c r="A64" s="28"/>
      <c r="B64" s="17" t="s">
        <v>24</v>
      </c>
      <c r="C64" s="22">
        <v>0</v>
      </c>
      <c r="D64" s="22">
        <v>0</v>
      </c>
      <c r="E64" s="22">
        <v>0</v>
      </c>
      <c r="F64" s="22">
        <v>0.04841409034453727</v>
      </c>
      <c r="G64" s="22">
        <v>0.04998515170433779</v>
      </c>
      <c r="H64" s="22">
        <v>0.1844791096594091</v>
      </c>
      <c r="I64" s="22">
        <v>0</v>
      </c>
      <c r="J64" s="22">
        <v>0.23175443129999646</v>
      </c>
      <c r="K64" s="22">
        <v>0</v>
      </c>
      <c r="L64" s="22">
        <v>0.5384719028748576</v>
      </c>
      <c r="M64" s="22">
        <v>0</v>
      </c>
      <c r="N64" s="22">
        <v>0</v>
      </c>
      <c r="O64" s="22">
        <v>0</v>
      </c>
      <c r="P64" s="22">
        <v>0.25220426909598836</v>
      </c>
      <c r="Q64" s="22">
        <v>0.20505513128529415</v>
      </c>
      <c r="R64" s="22">
        <v>0</v>
      </c>
      <c r="S64" s="7">
        <v>1.5103640862644208</v>
      </c>
      <c r="T64" s="7">
        <v>1.5103640862644208</v>
      </c>
      <c r="U64" s="52">
        <f>(G64+H64+I64+K64+M64)/(D64+F64+N64+O64+P64+Q64+R64)</f>
        <v>0.4636672984917758</v>
      </c>
      <c r="V64" s="52">
        <f>P64+Q64+R64</f>
        <v>0.45725940038128254</v>
      </c>
      <c r="W64" s="52">
        <f>L64+N64+O64</f>
        <v>0.5384719028748576</v>
      </c>
      <c r="X64" s="52">
        <f>D64</f>
        <v>0</v>
      </c>
      <c r="Y64" s="52">
        <f>F64</f>
        <v>0.04841409034453727</v>
      </c>
      <c r="Z64" s="52">
        <f>G64+H64+I64+K64+M64</f>
        <v>0.2344642613637469</v>
      </c>
      <c r="AA64" s="7"/>
      <c r="AB64" s="46"/>
      <c r="AC64" s="18" t="s">
        <v>24</v>
      </c>
      <c r="AG64" s="40">
        <v>0</v>
      </c>
      <c r="AH64" s="40">
        <v>0</v>
      </c>
      <c r="AI64" s="40">
        <v>0</v>
      </c>
      <c r="AK64" s="40">
        <v>0</v>
      </c>
      <c r="AM64" s="40">
        <v>0</v>
      </c>
      <c r="AQ64" s="22">
        <v>0</v>
      </c>
      <c r="AR64" s="22">
        <v>0</v>
      </c>
      <c r="AT64" s="22">
        <v>0</v>
      </c>
      <c r="AU64" s="22">
        <v>0</v>
      </c>
      <c r="AV64" s="60"/>
      <c r="AW64" s="61">
        <f>SQRT(AQ64*AQ64+AS64*AS64+AR64*AR64)</f>
        <v>0</v>
      </c>
      <c r="AX64" s="62">
        <f t="shared" si="8"/>
        <v>0</v>
      </c>
      <c r="AY64" s="62">
        <f t="shared" si="0"/>
        <v>0</v>
      </c>
      <c r="AZ64" s="62">
        <f t="shared" si="1"/>
        <v>0</v>
      </c>
      <c r="BA64" s="62">
        <f t="shared" si="2"/>
        <v>0</v>
      </c>
    </row>
    <row r="65" spans="1:29" ht="11.25">
      <c r="A65" s="28"/>
      <c r="B65" s="1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22"/>
      <c r="AB65" s="46"/>
      <c r="AC65" s="18"/>
    </row>
    <row r="66" spans="1:29" ht="12" thickBot="1">
      <c r="A66" s="28"/>
      <c r="B66" s="25" t="s">
        <v>27</v>
      </c>
      <c r="C66" s="25"/>
      <c r="D66" s="25"/>
      <c r="E66" s="25"/>
      <c r="F66" s="2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22"/>
      <c r="AB66" s="46"/>
      <c r="AC66" s="43" t="s">
        <v>27</v>
      </c>
    </row>
    <row r="67" spans="1:54" s="55" customFormat="1" ht="10.5" thickBot="1">
      <c r="A67" s="9">
        <v>265.42</v>
      </c>
      <c r="B67" s="53" t="s">
        <v>0</v>
      </c>
      <c r="C67" s="33" t="s">
        <v>1</v>
      </c>
      <c r="D67" s="33" t="s">
        <v>2</v>
      </c>
      <c r="E67" s="33" t="s">
        <v>3</v>
      </c>
      <c r="F67" s="33" t="s">
        <v>4</v>
      </c>
      <c r="G67" s="33" t="s">
        <v>5</v>
      </c>
      <c r="H67" s="33" t="s">
        <v>6</v>
      </c>
      <c r="I67" s="33" t="s">
        <v>7</v>
      </c>
      <c r="J67" s="33" t="s">
        <v>8</v>
      </c>
      <c r="K67" s="33" t="s">
        <v>9</v>
      </c>
      <c r="L67" s="33" t="s">
        <v>10</v>
      </c>
      <c r="M67" s="33" t="s">
        <v>11</v>
      </c>
      <c r="N67" s="33" t="s">
        <v>12</v>
      </c>
      <c r="O67" s="33" t="s">
        <v>13</v>
      </c>
      <c r="P67" s="33" t="s">
        <v>14</v>
      </c>
      <c r="Q67" s="33" t="s">
        <v>15</v>
      </c>
      <c r="R67" s="33" t="s">
        <v>16</v>
      </c>
      <c r="S67" s="34" t="s">
        <v>17</v>
      </c>
      <c r="T67" s="34" t="s">
        <v>18</v>
      </c>
      <c r="U67" s="51" t="s">
        <v>54</v>
      </c>
      <c r="V67" s="51" t="s">
        <v>55</v>
      </c>
      <c r="W67" s="51" t="s">
        <v>56</v>
      </c>
      <c r="X67" s="51" t="s">
        <v>2</v>
      </c>
      <c r="Y67" s="51" t="s">
        <v>4</v>
      </c>
      <c r="Z67" s="51" t="s">
        <v>57</v>
      </c>
      <c r="AA67" s="34"/>
      <c r="AB67" s="12">
        <v>265.42</v>
      </c>
      <c r="AC67" s="54" t="s">
        <v>0</v>
      </c>
      <c r="AD67" s="32" t="s">
        <v>1</v>
      </c>
      <c r="AE67" s="32" t="s">
        <v>2</v>
      </c>
      <c r="AF67" s="32" t="s">
        <v>3</v>
      </c>
      <c r="AG67" s="32" t="s">
        <v>4</v>
      </c>
      <c r="AH67" s="32" t="s">
        <v>5</v>
      </c>
      <c r="AI67" s="32" t="s">
        <v>6</v>
      </c>
      <c r="AJ67" s="32" t="s">
        <v>7</v>
      </c>
      <c r="AK67" s="32" t="s">
        <v>8</v>
      </c>
      <c r="AL67" s="32" t="s">
        <v>9</v>
      </c>
      <c r="AM67" s="32" t="s">
        <v>10</v>
      </c>
      <c r="AN67" s="32" t="s">
        <v>11</v>
      </c>
      <c r="AO67" s="32" t="s">
        <v>12</v>
      </c>
      <c r="AP67" s="32" t="s">
        <v>13</v>
      </c>
      <c r="AQ67" s="32" t="s">
        <v>14</v>
      </c>
      <c r="AR67" s="32" t="s">
        <v>15</v>
      </c>
      <c r="AS67" s="32" t="s">
        <v>16</v>
      </c>
      <c r="AT67" s="33" t="s">
        <v>17</v>
      </c>
      <c r="AU67" s="33" t="s">
        <v>18</v>
      </c>
      <c r="AV67" s="51" t="s">
        <v>54</v>
      </c>
      <c r="AW67" s="58" t="s">
        <v>55</v>
      </c>
      <c r="AX67" s="58" t="s">
        <v>56</v>
      </c>
      <c r="AY67" s="58" t="s">
        <v>2</v>
      </c>
      <c r="AZ67" s="58" t="s">
        <v>4</v>
      </c>
      <c r="BA67" s="58" t="s">
        <v>57</v>
      </c>
      <c r="BB67" s="56"/>
    </row>
    <row r="68" spans="1:53" ht="11.25">
      <c r="A68" s="28"/>
      <c r="B68" s="16" t="s">
        <v>19</v>
      </c>
      <c r="C68" s="22">
        <v>0</v>
      </c>
      <c r="D68" s="22">
        <v>0</v>
      </c>
      <c r="E68" s="22">
        <v>0</v>
      </c>
      <c r="F68" s="22">
        <v>0.24286660680983738</v>
      </c>
      <c r="G68" s="22">
        <v>0.33113208315708054</v>
      </c>
      <c r="H68" s="22">
        <v>0.3937043352038261</v>
      </c>
      <c r="I68" s="22">
        <v>0</v>
      </c>
      <c r="J68" s="22">
        <v>0.2690306405799888</v>
      </c>
      <c r="K68" s="22">
        <v>0</v>
      </c>
      <c r="L68" s="22">
        <v>1.5742851643750304</v>
      </c>
      <c r="M68" s="22">
        <v>0</v>
      </c>
      <c r="N68" s="22">
        <v>0</v>
      </c>
      <c r="O68" s="22">
        <v>0</v>
      </c>
      <c r="P68" s="22">
        <v>0.6086199666653084</v>
      </c>
      <c r="Q68" s="22">
        <v>0.26893615927537634</v>
      </c>
      <c r="R68" s="22">
        <v>0</v>
      </c>
      <c r="S68" s="7">
        <v>3.6885749560664483</v>
      </c>
      <c r="T68" s="7">
        <v>3.6885749560664483</v>
      </c>
      <c r="U68" s="52">
        <f>(G68+H68+I68+K68+M68)/(D68+F68+N68+O68+P68+Q68+R68)</f>
        <v>0.6469311958545397</v>
      </c>
      <c r="V68" s="52">
        <f>P68+Q68+R68</f>
        <v>0.8775561259406848</v>
      </c>
      <c r="W68" s="52">
        <f>L68+N68+O68</f>
        <v>1.5742851643750304</v>
      </c>
      <c r="X68" s="52">
        <f>D68</f>
        <v>0</v>
      </c>
      <c r="Y68" s="52">
        <f>F68</f>
        <v>0.24286660680983738</v>
      </c>
      <c r="Z68" s="52">
        <f>G68+H68+I68+K68+M68</f>
        <v>0.7248364183609066</v>
      </c>
      <c r="AA68" s="7"/>
      <c r="AB68" s="46"/>
      <c r="AC68" s="18" t="s">
        <v>19</v>
      </c>
      <c r="AG68" s="40">
        <v>0</v>
      </c>
      <c r="AH68" s="40">
        <v>0</v>
      </c>
      <c r="AI68" s="40">
        <v>0</v>
      </c>
      <c r="AK68" s="40">
        <v>0</v>
      </c>
      <c r="AM68" s="40">
        <v>0</v>
      </c>
      <c r="AQ68" s="22">
        <v>0</v>
      </c>
      <c r="AR68" s="22">
        <v>0</v>
      </c>
      <c r="AT68" s="22">
        <v>0</v>
      </c>
      <c r="AU68" s="22">
        <v>0</v>
      </c>
      <c r="AV68" s="60"/>
      <c r="AW68" s="61">
        <f>SQRT(AQ68*AQ68+AS68*AS68+AR68*AR68)</f>
        <v>0</v>
      </c>
      <c r="AX68" s="62">
        <f aca="true" t="shared" si="9" ref="AX68:AX73">SQRT(AM68*AM68)</f>
        <v>0</v>
      </c>
      <c r="AY68" s="62">
        <f t="shared" si="0"/>
        <v>0</v>
      </c>
      <c r="AZ68" s="62">
        <f t="shared" si="1"/>
        <v>0</v>
      </c>
      <c r="BA68" s="62">
        <f t="shared" si="2"/>
        <v>0</v>
      </c>
    </row>
    <row r="69" spans="1:53" ht="11.25">
      <c r="A69" s="28"/>
      <c r="B69" s="16" t="s">
        <v>20</v>
      </c>
      <c r="C69" s="22">
        <v>0</v>
      </c>
      <c r="D69" s="22">
        <v>0</v>
      </c>
      <c r="E69" s="22">
        <v>0</v>
      </c>
      <c r="F69" s="22">
        <v>0.44542750122542496</v>
      </c>
      <c r="G69" s="22">
        <v>0.44032754048175965</v>
      </c>
      <c r="H69" s="22">
        <v>1.8535297895488954</v>
      </c>
      <c r="I69" s="22">
        <v>0</v>
      </c>
      <c r="J69" s="22">
        <v>0.3082377113984809</v>
      </c>
      <c r="K69" s="22">
        <v>0.08663777926080937</v>
      </c>
      <c r="L69" s="22">
        <v>2.0685827382797863</v>
      </c>
      <c r="M69" s="22">
        <v>0</v>
      </c>
      <c r="N69" s="22">
        <v>0</v>
      </c>
      <c r="O69" s="22">
        <v>0</v>
      </c>
      <c r="P69" s="22">
        <v>0.6417945722719762</v>
      </c>
      <c r="Q69" s="22">
        <v>0.0651459959376823</v>
      </c>
      <c r="R69" s="22">
        <v>0</v>
      </c>
      <c r="S69" s="7">
        <v>5.9096836284048155</v>
      </c>
      <c r="T69" s="7">
        <v>5.9096836284048155</v>
      </c>
      <c r="U69" s="52">
        <f>(G69+H69+I69+K69+M69)/(D69+F69+N69+O69+P69+Q69+R69)</f>
        <v>2.0657419902813134</v>
      </c>
      <c r="V69" s="52">
        <f>P69+Q69+R69</f>
        <v>0.7069405682096586</v>
      </c>
      <c r="W69" s="52">
        <f>L69+N69+O69</f>
        <v>2.0685827382797863</v>
      </c>
      <c r="X69" s="52">
        <f>D69</f>
        <v>0</v>
      </c>
      <c r="Y69" s="52">
        <f>F69</f>
        <v>0.44542750122542496</v>
      </c>
      <c r="Z69" s="52">
        <f>G69+H69+I69+K69+M69</f>
        <v>2.380495109291464</v>
      </c>
      <c r="AA69" s="7"/>
      <c r="AB69" s="46"/>
      <c r="AC69" s="18" t="s">
        <v>20</v>
      </c>
      <c r="AG69" s="40">
        <v>0.03559210280916139</v>
      </c>
      <c r="AH69" s="40">
        <v>0.007470715937915781</v>
      </c>
      <c r="AI69" s="40">
        <v>0</v>
      </c>
      <c r="AK69" s="40">
        <v>0.0016571810768114346</v>
      </c>
      <c r="AL69" s="40">
        <v>0</v>
      </c>
      <c r="AM69" s="40">
        <v>0.02412100024511043</v>
      </c>
      <c r="AQ69" s="22">
        <v>0.09591277378713785</v>
      </c>
      <c r="AR69" s="22">
        <v>0.0020772981046443648</v>
      </c>
      <c r="AT69" s="22">
        <v>0.12610024991488636</v>
      </c>
      <c r="AU69" s="22">
        <v>0.12491328485333958</v>
      </c>
      <c r="AV69" s="60"/>
      <c r="AW69" s="61">
        <f>SQRT(AQ69*AQ69+AS69*AS69+AR69*AR69)</f>
        <v>0.09593526641938425</v>
      </c>
      <c r="AX69" s="62">
        <f t="shared" si="9"/>
        <v>0.02412100024511043</v>
      </c>
      <c r="AY69" s="62">
        <f t="shared" si="0"/>
        <v>0</v>
      </c>
      <c r="AZ69" s="62">
        <f t="shared" si="1"/>
        <v>0.03559210280916139</v>
      </c>
      <c r="BA69" s="62">
        <f t="shared" si="2"/>
        <v>0.007470715937915781</v>
      </c>
    </row>
    <row r="70" spans="1:53" ht="11.25">
      <c r="A70" s="28"/>
      <c r="B70" s="16" t="s">
        <v>21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7">
        <v>0</v>
      </c>
      <c r="T70" s="7">
        <v>0</v>
      </c>
      <c r="U70" s="52" t="e">
        <f>(G70+H70+I70+K70+M70)/(D70+F70+N70+O70+P70+Q70+R70)</f>
        <v>#DIV/0!</v>
      </c>
      <c r="V70" s="52">
        <f>P70+Q70+R70</f>
        <v>0</v>
      </c>
      <c r="W70" s="52">
        <f>L70+N70+O70</f>
        <v>0</v>
      </c>
      <c r="X70" s="52">
        <f>D70</f>
        <v>0</v>
      </c>
      <c r="Y70" s="52">
        <f>F70</f>
        <v>0</v>
      </c>
      <c r="Z70" s="52">
        <f>G70+H70+I70+K70+M70</f>
        <v>0</v>
      </c>
      <c r="AA70" s="7"/>
      <c r="AB70" s="46"/>
      <c r="AC70" s="18" t="s">
        <v>21</v>
      </c>
      <c r="AV70" s="60"/>
      <c r="AW70" s="61">
        <f>SQRT(AQ70*AQ70+AS70*AS70+AR70*AR70)</f>
        <v>0</v>
      </c>
      <c r="AX70" s="62">
        <f t="shared" si="9"/>
        <v>0</v>
      </c>
      <c r="AY70" s="62">
        <f aca="true" t="shared" si="10" ref="AY70:AY133">AE70</f>
        <v>0</v>
      </c>
      <c r="AZ70" s="62">
        <f aca="true" t="shared" si="11" ref="AZ70:AZ133">AG70</f>
        <v>0</v>
      </c>
      <c r="BA70" s="62">
        <f aca="true" t="shared" si="12" ref="BA70:BA133">SQRT(AH70*AH70+AI70*AI70+AJ70*AJ70+AL70*AL70+AN70*AN70)</f>
        <v>0</v>
      </c>
    </row>
    <row r="71" spans="1:53" ht="11.25">
      <c r="A71" s="28"/>
      <c r="B71" s="16" t="s">
        <v>22</v>
      </c>
      <c r="C71" s="22">
        <v>0</v>
      </c>
      <c r="D71" s="22">
        <v>0</v>
      </c>
      <c r="E71" s="22">
        <v>0</v>
      </c>
      <c r="F71" s="22">
        <v>0.15747235467087772</v>
      </c>
      <c r="G71" s="22">
        <v>0.6067894545934195</v>
      </c>
      <c r="H71" s="22">
        <v>0.1799063670103203</v>
      </c>
      <c r="I71" s="22">
        <v>0</v>
      </c>
      <c r="J71" s="22">
        <v>0.21352759472979202</v>
      </c>
      <c r="K71" s="22">
        <v>0</v>
      </c>
      <c r="L71" s="22">
        <v>2.2830648158945066</v>
      </c>
      <c r="M71" s="22">
        <v>0</v>
      </c>
      <c r="N71" s="22">
        <v>0</v>
      </c>
      <c r="O71" s="22">
        <v>0</v>
      </c>
      <c r="P71" s="22">
        <v>0.5681155441449235</v>
      </c>
      <c r="Q71" s="22">
        <v>0.24561787037216976</v>
      </c>
      <c r="R71" s="22">
        <v>0</v>
      </c>
      <c r="S71" s="7">
        <v>4.25449400141601</v>
      </c>
      <c r="T71" s="7">
        <v>4.25449400141601</v>
      </c>
      <c r="U71" s="52">
        <f>(G71+H71+I71+K71+M71)/(D71+F71+N71+O71+P71+Q71+R71)</f>
        <v>0.8100197162764996</v>
      </c>
      <c r="V71" s="52">
        <f>P71+Q71+R71</f>
        <v>0.8137334145170932</v>
      </c>
      <c r="W71" s="52">
        <f>L71+N71+O71</f>
        <v>2.2830648158945066</v>
      </c>
      <c r="X71" s="52">
        <f>D71</f>
        <v>0</v>
      </c>
      <c r="Y71" s="52">
        <f>F71</f>
        <v>0.15747235467087772</v>
      </c>
      <c r="Z71" s="52">
        <f>G71+H71+I71+K71+M71</f>
        <v>0.7866958216037399</v>
      </c>
      <c r="AA71" s="7"/>
      <c r="AB71" s="46"/>
      <c r="AC71" s="18" t="s">
        <v>22</v>
      </c>
      <c r="AG71" s="40">
        <v>0</v>
      </c>
      <c r="AH71" s="40">
        <v>0</v>
      </c>
      <c r="AI71" s="40">
        <v>0</v>
      </c>
      <c r="AK71" s="40">
        <v>0</v>
      </c>
      <c r="AM71" s="40">
        <v>0</v>
      </c>
      <c r="AQ71" s="22">
        <v>0</v>
      </c>
      <c r="AR71" s="22">
        <v>0</v>
      </c>
      <c r="AT71" s="22">
        <v>0</v>
      </c>
      <c r="AU71" s="22">
        <v>0</v>
      </c>
      <c r="AV71" s="60"/>
      <c r="AW71" s="61">
        <f>SQRT(AQ71*AQ71+AS71*AS71+AR71*AR71)</f>
        <v>0</v>
      </c>
      <c r="AX71" s="62">
        <f t="shared" si="9"/>
        <v>0</v>
      </c>
      <c r="AY71" s="62">
        <f t="shared" si="10"/>
        <v>0</v>
      </c>
      <c r="AZ71" s="62">
        <f t="shared" si="11"/>
        <v>0</v>
      </c>
      <c r="BA71" s="62">
        <f t="shared" si="12"/>
        <v>0</v>
      </c>
    </row>
    <row r="72" spans="1:53" ht="11.25">
      <c r="A72" s="28"/>
      <c r="B72" s="16" t="s">
        <v>23</v>
      </c>
      <c r="C72" s="22">
        <v>0</v>
      </c>
      <c r="D72" s="22">
        <v>0</v>
      </c>
      <c r="E72" s="22">
        <v>0</v>
      </c>
      <c r="F72" s="22">
        <v>0.17228776484790265</v>
      </c>
      <c r="G72" s="22">
        <v>0.3225982018156089</v>
      </c>
      <c r="H72" s="22">
        <v>0.15342146243357915</v>
      </c>
      <c r="I72" s="22">
        <v>0</v>
      </c>
      <c r="J72" s="22">
        <v>0.21236876472646324</v>
      </c>
      <c r="K72" s="22">
        <v>0</v>
      </c>
      <c r="L72" s="22">
        <v>1.7399243567348677</v>
      </c>
      <c r="M72" s="22">
        <v>0</v>
      </c>
      <c r="N72" s="22">
        <v>0</v>
      </c>
      <c r="O72" s="22">
        <v>0</v>
      </c>
      <c r="P72" s="22">
        <v>0.5238925190618234</v>
      </c>
      <c r="Q72" s="22">
        <v>0.2248300494327835</v>
      </c>
      <c r="R72" s="22">
        <v>0</v>
      </c>
      <c r="S72" s="7">
        <v>3.3493231190530284</v>
      </c>
      <c r="T72" s="7">
        <v>3.3493231190530284</v>
      </c>
      <c r="U72" s="52">
        <f>(G72+H72+I72+K72+M72)/(D72+F72+N72+O72+P72+Q72+R72)</f>
        <v>0.5168450852463603</v>
      </c>
      <c r="V72" s="52">
        <f>P72+Q72+R72</f>
        <v>0.7487225684946069</v>
      </c>
      <c r="W72" s="52">
        <f>L72+N72+O72</f>
        <v>1.7399243567348677</v>
      </c>
      <c r="X72" s="52">
        <f>D72</f>
        <v>0</v>
      </c>
      <c r="Y72" s="52">
        <f>F72</f>
        <v>0.17228776484790265</v>
      </c>
      <c r="Z72" s="52">
        <f>G72+H72+I72+K72+M72</f>
        <v>0.47601966424918807</v>
      </c>
      <c r="AA72" s="7"/>
      <c r="AB72" s="46"/>
      <c r="AC72" s="18" t="s">
        <v>23</v>
      </c>
      <c r="AG72" s="40">
        <v>0</v>
      </c>
      <c r="AH72" s="40">
        <v>0</v>
      </c>
      <c r="AI72" s="40">
        <v>0</v>
      </c>
      <c r="AK72" s="40">
        <v>0</v>
      </c>
      <c r="AM72" s="40">
        <v>0</v>
      </c>
      <c r="AQ72" s="22">
        <v>0</v>
      </c>
      <c r="AR72" s="22">
        <v>0</v>
      </c>
      <c r="AT72" s="22">
        <v>0</v>
      </c>
      <c r="AU72" s="22">
        <v>0</v>
      </c>
      <c r="AV72" s="60"/>
      <c r="AW72" s="61">
        <f>SQRT(AQ72*AQ72+AS72*AS72+AR72*AR72)</f>
        <v>0</v>
      </c>
      <c r="AX72" s="62">
        <f t="shared" si="9"/>
        <v>0</v>
      </c>
      <c r="AY72" s="62">
        <f t="shared" si="10"/>
        <v>0</v>
      </c>
      <c r="AZ72" s="62">
        <f t="shared" si="11"/>
        <v>0</v>
      </c>
      <c r="BA72" s="62">
        <f t="shared" si="12"/>
        <v>0</v>
      </c>
    </row>
    <row r="73" spans="1:53" ht="12" thickBot="1">
      <c r="A73" s="28"/>
      <c r="B73" s="17" t="s">
        <v>24</v>
      </c>
      <c r="C73" s="22">
        <v>0</v>
      </c>
      <c r="D73" s="22">
        <v>0</v>
      </c>
      <c r="E73" s="22">
        <v>0</v>
      </c>
      <c r="F73" s="22">
        <v>0</v>
      </c>
      <c r="G73" s="22">
        <v>0.06618276049892548</v>
      </c>
      <c r="H73" s="22">
        <v>0.12278156491410276</v>
      </c>
      <c r="I73" s="22">
        <v>0</v>
      </c>
      <c r="J73" s="22">
        <v>0.14939181779541716</v>
      </c>
      <c r="K73" s="22">
        <v>0</v>
      </c>
      <c r="L73" s="22">
        <v>0.5397389621621129</v>
      </c>
      <c r="M73" s="22">
        <v>0</v>
      </c>
      <c r="N73" s="22">
        <v>0</v>
      </c>
      <c r="O73" s="22">
        <v>0</v>
      </c>
      <c r="P73" s="22">
        <v>0.4611156930824024</v>
      </c>
      <c r="Q73" s="22">
        <v>0.0764442996510725</v>
      </c>
      <c r="R73" s="22">
        <v>0</v>
      </c>
      <c r="S73" s="7">
        <v>1.4156550981040332</v>
      </c>
      <c r="T73" s="7">
        <v>1.4156550981040332</v>
      </c>
      <c r="U73" s="52">
        <f>(G73+H73+I73+K73+M73)/(D73+F73+N73+O73+P73+Q73+R73)</f>
        <v>0.3515223007057331</v>
      </c>
      <c r="V73" s="52">
        <f>P73+Q73+R73</f>
        <v>0.5375599927334749</v>
      </c>
      <c r="W73" s="52">
        <f>L73+N73+O73</f>
        <v>0.5397389621621129</v>
      </c>
      <c r="X73" s="52">
        <f>D73</f>
        <v>0</v>
      </c>
      <c r="Y73" s="52">
        <f>F73</f>
        <v>0</v>
      </c>
      <c r="Z73" s="52">
        <f>G73+H73+I73+K73+M73</f>
        <v>0.18896432541302824</v>
      </c>
      <c r="AA73" s="7"/>
      <c r="AB73" s="46"/>
      <c r="AC73" s="18" t="s">
        <v>24</v>
      </c>
      <c r="AH73" s="40">
        <v>0</v>
      </c>
      <c r="AI73" s="40">
        <v>0</v>
      </c>
      <c r="AK73" s="40">
        <v>0</v>
      </c>
      <c r="AM73" s="40">
        <v>0</v>
      </c>
      <c r="AQ73" s="22">
        <v>0</v>
      </c>
      <c r="AR73" s="22">
        <v>0</v>
      </c>
      <c r="AT73" s="22">
        <v>0</v>
      </c>
      <c r="AU73" s="22">
        <v>0</v>
      </c>
      <c r="AV73" s="60"/>
      <c r="AW73" s="61">
        <f>SQRT(AQ73*AQ73+AS73*AS73+AR73*AR73)</f>
        <v>0</v>
      </c>
      <c r="AX73" s="62">
        <f t="shared" si="9"/>
        <v>0</v>
      </c>
      <c r="AY73" s="62">
        <f t="shared" si="10"/>
        <v>0</v>
      </c>
      <c r="AZ73" s="62">
        <f t="shared" si="11"/>
        <v>0</v>
      </c>
      <c r="BA73" s="62">
        <f t="shared" si="12"/>
        <v>0</v>
      </c>
    </row>
    <row r="74" spans="1:29" ht="11.25">
      <c r="A74" s="28"/>
      <c r="B74" s="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22"/>
      <c r="AB74" s="46"/>
      <c r="AC74" s="18"/>
    </row>
    <row r="75" spans="1:29" ht="12" thickBot="1">
      <c r="A75" s="28"/>
      <c r="B75" s="25" t="s">
        <v>28</v>
      </c>
      <c r="C75" s="25"/>
      <c r="D75" s="25"/>
      <c r="E75" s="25"/>
      <c r="F75" s="2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22"/>
      <c r="AB75" s="46"/>
      <c r="AC75" s="43" t="s">
        <v>28</v>
      </c>
    </row>
    <row r="76" spans="1:54" s="55" customFormat="1" ht="10.5" thickBot="1">
      <c r="A76" s="9">
        <v>268.67</v>
      </c>
      <c r="B76" s="53" t="s">
        <v>0</v>
      </c>
      <c r="C76" s="33" t="s">
        <v>1</v>
      </c>
      <c r="D76" s="33" t="s">
        <v>2</v>
      </c>
      <c r="E76" s="33" t="s">
        <v>3</v>
      </c>
      <c r="F76" s="33" t="s">
        <v>4</v>
      </c>
      <c r="G76" s="33" t="s">
        <v>5</v>
      </c>
      <c r="H76" s="33" t="s">
        <v>6</v>
      </c>
      <c r="I76" s="33" t="s">
        <v>7</v>
      </c>
      <c r="J76" s="33" t="s">
        <v>8</v>
      </c>
      <c r="K76" s="33" t="s">
        <v>9</v>
      </c>
      <c r="L76" s="33" t="s">
        <v>10</v>
      </c>
      <c r="M76" s="33" t="s">
        <v>11</v>
      </c>
      <c r="N76" s="33" t="s">
        <v>12</v>
      </c>
      <c r="O76" s="33" t="s">
        <v>13</v>
      </c>
      <c r="P76" s="33" t="s">
        <v>14</v>
      </c>
      <c r="Q76" s="33" t="s">
        <v>15</v>
      </c>
      <c r="R76" s="33" t="s">
        <v>16</v>
      </c>
      <c r="S76" s="34" t="s">
        <v>17</v>
      </c>
      <c r="T76" s="34" t="s">
        <v>18</v>
      </c>
      <c r="U76" s="51" t="s">
        <v>54</v>
      </c>
      <c r="V76" s="51" t="s">
        <v>55</v>
      </c>
      <c r="W76" s="51" t="s">
        <v>56</v>
      </c>
      <c r="X76" s="51" t="s">
        <v>2</v>
      </c>
      <c r="Y76" s="51" t="s">
        <v>4</v>
      </c>
      <c r="Z76" s="51" t="s">
        <v>57</v>
      </c>
      <c r="AA76" s="34"/>
      <c r="AB76" s="12">
        <v>268.67</v>
      </c>
      <c r="AC76" s="54" t="s">
        <v>0</v>
      </c>
      <c r="AD76" s="32" t="s">
        <v>1</v>
      </c>
      <c r="AE76" s="32" t="s">
        <v>2</v>
      </c>
      <c r="AF76" s="32" t="s">
        <v>3</v>
      </c>
      <c r="AG76" s="32" t="s">
        <v>4</v>
      </c>
      <c r="AH76" s="32" t="s">
        <v>5</v>
      </c>
      <c r="AI76" s="32" t="s">
        <v>6</v>
      </c>
      <c r="AJ76" s="32" t="s">
        <v>7</v>
      </c>
      <c r="AK76" s="32" t="s">
        <v>8</v>
      </c>
      <c r="AL76" s="32" t="s">
        <v>9</v>
      </c>
      <c r="AM76" s="32" t="s">
        <v>10</v>
      </c>
      <c r="AN76" s="32" t="s">
        <v>11</v>
      </c>
      <c r="AO76" s="32" t="s">
        <v>12</v>
      </c>
      <c r="AP76" s="32" t="s">
        <v>13</v>
      </c>
      <c r="AQ76" s="32" t="s">
        <v>14</v>
      </c>
      <c r="AR76" s="32" t="s">
        <v>15</v>
      </c>
      <c r="AS76" s="32" t="s">
        <v>16</v>
      </c>
      <c r="AT76" s="33" t="s">
        <v>17</v>
      </c>
      <c r="AU76" s="33" t="s">
        <v>18</v>
      </c>
      <c r="AV76" s="51" t="s">
        <v>54</v>
      </c>
      <c r="AW76" s="58" t="s">
        <v>55</v>
      </c>
      <c r="AX76" s="58" t="s">
        <v>56</v>
      </c>
      <c r="AY76" s="58" t="s">
        <v>2</v>
      </c>
      <c r="AZ76" s="58" t="s">
        <v>4</v>
      </c>
      <c r="BA76" s="58" t="s">
        <v>57</v>
      </c>
      <c r="BB76" s="56"/>
    </row>
    <row r="77" spans="1:53" ht="11.25">
      <c r="A77" s="28"/>
      <c r="B77" s="16" t="s">
        <v>19</v>
      </c>
      <c r="C77" s="22">
        <v>0</v>
      </c>
      <c r="D77" s="22">
        <v>0</v>
      </c>
      <c r="E77" s="22">
        <v>0</v>
      </c>
      <c r="F77" s="22">
        <v>0.5948933813888116</v>
      </c>
      <c r="G77" s="22">
        <v>0.34340357765540747</v>
      </c>
      <c r="H77" s="22">
        <v>0.15225389172995987</v>
      </c>
      <c r="I77" s="22">
        <v>0</v>
      </c>
      <c r="J77" s="22">
        <v>0.2518336933618482</v>
      </c>
      <c r="K77" s="22">
        <v>0.028550712428153876</v>
      </c>
      <c r="L77" s="22">
        <v>1.5468409352991161</v>
      </c>
      <c r="M77" s="22">
        <v>0</v>
      </c>
      <c r="N77" s="22">
        <v>0</v>
      </c>
      <c r="O77" s="22">
        <v>0</v>
      </c>
      <c r="P77" s="22">
        <v>0.4370396477800496</v>
      </c>
      <c r="Q77" s="22">
        <v>0.223653393974733</v>
      </c>
      <c r="R77" s="22">
        <v>0</v>
      </c>
      <c r="S77" s="7">
        <v>3.5784692336180797</v>
      </c>
      <c r="T77" s="7">
        <v>3.5784692336180797</v>
      </c>
      <c r="U77" s="52">
        <f>(G77+H77+I77+K77+M77)/(D77+F77+N77+O77+P77+Q77+R77)</f>
        <v>0.41750067709482597</v>
      </c>
      <c r="V77" s="52">
        <f>P77+Q77+R77</f>
        <v>0.6606930417547826</v>
      </c>
      <c r="W77" s="52">
        <f>L77+N77+O77</f>
        <v>1.5468409352991161</v>
      </c>
      <c r="X77" s="52">
        <f>D77</f>
        <v>0</v>
      </c>
      <c r="Y77" s="52">
        <f>F77</f>
        <v>0.5948933813888116</v>
      </c>
      <c r="Z77" s="52">
        <f>G77+H77+I77+K77+M77</f>
        <v>0.5242081818135212</v>
      </c>
      <c r="AA77" s="7"/>
      <c r="AB77" s="46"/>
      <c r="AC77" s="18" t="s">
        <v>19</v>
      </c>
      <c r="AG77" s="40">
        <v>0.15694714493194567</v>
      </c>
      <c r="AH77" s="40">
        <v>0.0055429898659555485</v>
      </c>
      <c r="AI77" s="40">
        <v>0.0030360426775042186</v>
      </c>
      <c r="AK77" s="40">
        <v>0.008063674881853193</v>
      </c>
      <c r="AL77" s="40">
        <v>0.007601988595119513</v>
      </c>
      <c r="AM77" s="40">
        <v>0.0315387887631858</v>
      </c>
      <c r="AQ77" s="22">
        <v>0.02647141314746337</v>
      </c>
      <c r="AR77" s="22">
        <v>0.018581711934940653</v>
      </c>
      <c r="AT77" s="22">
        <v>0.23952716250921047</v>
      </c>
      <c r="AU77" s="22">
        <v>0.23727252484289524</v>
      </c>
      <c r="AV77" s="60"/>
      <c r="AW77" s="61">
        <f>SQRT(AQ77*AQ77+AS77*AS77+AR77*AR77)</f>
        <v>0.03234216647747662</v>
      </c>
      <c r="AX77" s="62">
        <f aca="true" t="shared" si="13" ref="AX77:AX82">SQRT(AM77*AM77)</f>
        <v>0.0315387887631858</v>
      </c>
      <c r="AY77" s="62">
        <f t="shared" si="10"/>
        <v>0</v>
      </c>
      <c r="AZ77" s="62">
        <f t="shared" si="11"/>
        <v>0.15694714493194567</v>
      </c>
      <c r="BA77" s="62">
        <f t="shared" si="12"/>
        <v>0.009885976046604607</v>
      </c>
    </row>
    <row r="78" spans="1:53" ht="11.25">
      <c r="A78" s="28"/>
      <c r="B78" s="16" t="s">
        <v>20</v>
      </c>
      <c r="C78" s="22">
        <v>0</v>
      </c>
      <c r="D78" s="22">
        <v>0</v>
      </c>
      <c r="E78" s="22">
        <v>0</v>
      </c>
      <c r="F78" s="22">
        <v>0.4238689078903035</v>
      </c>
      <c r="G78" s="22">
        <v>0.8220056017634668</v>
      </c>
      <c r="H78" s="22">
        <v>0.26066999606821256</v>
      </c>
      <c r="I78" s="22">
        <v>0</v>
      </c>
      <c r="J78" s="22">
        <v>0.2695694253136294</v>
      </c>
      <c r="K78" s="22">
        <v>0</v>
      </c>
      <c r="L78" s="22">
        <v>1.6096518774458985</v>
      </c>
      <c r="M78" s="22">
        <v>0</v>
      </c>
      <c r="N78" s="22">
        <v>0</v>
      </c>
      <c r="O78" s="22">
        <v>0</v>
      </c>
      <c r="P78" s="22">
        <v>0.49032203912384853</v>
      </c>
      <c r="Q78" s="22">
        <v>0.27465083084459774</v>
      </c>
      <c r="R78" s="22">
        <v>0</v>
      </c>
      <c r="S78" s="7">
        <v>4.150738678449957</v>
      </c>
      <c r="T78" s="7">
        <v>4.150738678449957</v>
      </c>
      <c r="U78" s="52">
        <f>(G78+H78+I78+K78+M78)/(D78+F78+N78+O78+P78+Q78+R78)</f>
        <v>0.9106978052047524</v>
      </c>
      <c r="V78" s="52">
        <f>P78+Q78+R78</f>
        <v>0.7649728699684463</v>
      </c>
      <c r="W78" s="52">
        <f>L78+N78+O78</f>
        <v>1.6096518774458985</v>
      </c>
      <c r="X78" s="52">
        <f>D78</f>
        <v>0</v>
      </c>
      <c r="Y78" s="52">
        <f>F78</f>
        <v>0.4238689078903035</v>
      </c>
      <c r="Z78" s="52">
        <f>G78+H78+I78+K78+M78</f>
        <v>1.0826755978316793</v>
      </c>
      <c r="AA78" s="7"/>
      <c r="AB78" s="46"/>
      <c r="AC78" s="18" t="s">
        <v>20</v>
      </c>
      <c r="AG78" s="40">
        <v>0.0073526779938181954</v>
      </c>
      <c r="AH78" s="40">
        <v>0.019637081840375086</v>
      </c>
      <c r="AI78" s="40">
        <v>0.017211112113083748</v>
      </c>
      <c r="AK78" s="40">
        <v>0.025678829828394638</v>
      </c>
      <c r="AM78" s="40">
        <v>0.07998384037935267</v>
      </c>
      <c r="AQ78" s="22">
        <v>0.025935092825453324</v>
      </c>
      <c r="AR78" s="22">
        <v>0.028196350572087137</v>
      </c>
      <c r="AT78" s="22">
        <v>0.1862895194590962</v>
      </c>
      <c r="AU78" s="22">
        <v>0.18453600072238052</v>
      </c>
      <c r="AV78" s="60"/>
      <c r="AW78" s="61">
        <f>SQRT(AQ78*AQ78+AS78*AS78+AR78*AR78)</f>
        <v>0.03831009299713222</v>
      </c>
      <c r="AX78" s="62">
        <f t="shared" si="13"/>
        <v>0.07998384037935267</v>
      </c>
      <c r="AY78" s="62">
        <f t="shared" si="10"/>
        <v>0</v>
      </c>
      <c r="AZ78" s="62">
        <f t="shared" si="11"/>
        <v>0.0073526779938181954</v>
      </c>
      <c r="BA78" s="62">
        <f t="shared" si="12"/>
        <v>0.02611201568961552</v>
      </c>
    </row>
    <row r="79" spans="1:53" ht="11.25">
      <c r="A79" s="28"/>
      <c r="B79" s="16" t="s">
        <v>21</v>
      </c>
      <c r="C79" s="22">
        <v>0</v>
      </c>
      <c r="D79" s="22">
        <v>0</v>
      </c>
      <c r="E79" s="22">
        <v>0</v>
      </c>
      <c r="F79" s="22">
        <v>0</v>
      </c>
      <c r="G79" s="22">
        <v>1.07300873903605</v>
      </c>
      <c r="H79" s="22">
        <v>0.1256996194300709</v>
      </c>
      <c r="I79" s="22">
        <v>0</v>
      </c>
      <c r="J79" s="22">
        <v>0.2599702833373205</v>
      </c>
      <c r="K79" s="22">
        <v>0</v>
      </c>
      <c r="L79" s="22">
        <v>1.988409367301414</v>
      </c>
      <c r="M79" s="22">
        <v>0</v>
      </c>
      <c r="N79" s="22">
        <v>0</v>
      </c>
      <c r="O79" s="22">
        <v>0</v>
      </c>
      <c r="P79" s="22">
        <v>0.681983283307928</v>
      </c>
      <c r="Q79" s="22">
        <v>0.15187757626080567</v>
      </c>
      <c r="R79" s="22">
        <v>0.023713213563806835</v>
      </c>
      <c r="S79" s="7">
        <v>4.304662082237396</v>
      </c>
      <c r="T79" s="7">
        <v>4.304662082237396</v>
      </c>
      <c r="U79" s="52">
        <f>(G79+H79+I79+K79+M79)/(D79+F79+N79+O79+P79+Q79+R79)</f>
        <v>1.3977898773076098</v>
      </c>
      <c r="V79" s="52">
        <f>P79+Q79+R79</f>
        <v>0.8575740731325405</v>
      </c>
      <c r="W79" s="52">
        <f>L79+N79+O79</f>
        <v>1.988409367301414</v>
      </c>
      <c r="X79" s="52">
        <f>D79</f>
        <v>0</v>
      </c>
      <c r="Y79" s="52">
        <f>F79</f>
        <v>0</v>
      </c>
      <c r="Z79" s="52">
        <f>G79+H79+I79+K79+M79</f>
        <v>1.1987083584661211</v>
      </c>
      <c r="AA79" s="7"/>
      <c r="AB79" s="46"/>
      <c r="AC79" s="18" t="s">
        <v>21</v>
      </c>
      <c r="AH79" s="40">
        <v>0.01847680112360025</v>
      </c>
      <c r="AI79" s="40">
        <v>0</v>
      </c>
      <c r="AK79" s="40">
        <v>0.023178098208504055</v>
      </c>
      <c r="AM79" s="40">
        <v>0.002855020550595237</v>
      </c>
      <c r="AQ79" s="22">
        <v>0.08888605904494273</v>
      </c>
      <c r="AR79" s="22">
        <v>0.018133748956715236</v>
      </c>
      <c r="AS79" s="22">
        <v>0</v>
      </c>
      <c r="AT79" s="22">
        <v>0.12019075808349625</v>
      </c>
      <c r="AU79" s="22">
        <v>0.11905941829105157</v>
      </c>
      <c r="AV79" s="60"/>
      <c r="AW79" s="61">
        <f>SQRT(AQ79*AQ79+AS79*AS79+AR79*AR79)</f>
        <v>0.09071694628770424</v>
      </c>
      <c r="AX79" s="62">
        <f t="shared" si="13"/>
        <v>0.002855020550595237</v>
      </c>
      <c r="AY79" s="62">
        <f t="shared" si="10"/>
        <v>0</v>
      </c>
      <c r="AZ79" s="62">
        <f t="shared" si="11"/>
        <v>0</v>
      </c>
      <c r="BA79" s="62">
        <f t="shared" si="12"/>
        <v>0.01847680112360025</v>
      </c>
    </row>
    <row r="80" spans="1:53" ht="11.25">
      <c r="A80" s="28"/>
      <c r="B80" s="16" t="s">
        <v>22</v>
      </c>
      <c r="C80" s="22">
        <v>0</v>
      </c>
      <c r="D80" s="22">
        <v>0</v>
      </c>
      <c r="E80" s="22">
        <v>0</v>
      </c>
      <c r="F80" s="22">
        <v>0.1952148241292588</v>
      </c>
      <c r="G80" s="22">
        <v>0.2703680349575999</v>
      </c>
      <c r="H80" s="22">
        <v>0.7051946903882289</v>
      </c>
      <c r="I80" s="22">
        <v>0</v>
      </c>
      <c r="J80" s="22">
        <v>0.14891193367258942</v>
      </c>
      <c r="K80" s="22">
        <v>0.03783639849260286</v>
      </c>
      <c r="L80" s="22">
        <v>1.4149890641412068</v>
      </c>
      <c r="M80" s="22">
        <v>0</v>
      </c>
      <c r="N80" s="22">
        <v>0</v>
      </c>
      <c r="O80" s="22">
        <v>0</v>
      </c>
      <c r="P80" s="22">
        <v>0.14486390898396564</v>
      </c>
      <c r="Q80" s="22">
        <v>0.033024210183817876</v>
      </c>
      <c r="R80" s="22">
        <v>0</v>
      </c>
      <c r="S80" s="7">
        <v>2.950403064949271</v>
      </c>
      <c r="T80" s="7">
        <v>2.950403064949271</v>
      </c>
      <c r="U80" s="52">
        <f>(G80+H80+I80+K80+M80)/(D80+F80+N80+O80+P80+Q80+R80)</f>
        <v>2.7161381115978593</v>
      </c>
      <c r="V80" s="52">
        <f>P80+Q80+R80</f>
        <v>0.17788811916778352</v>
      </c>
      <c r="W80" s="52">
        <f>L80+N80+O80</f>
        <v>1.4149890641412068</v>
      </c>
      <c r="X80" s="52">
        <f>D80</f>
        <v>0</v>
      </c>
      <c r="Y80" s="52">
        <f>F80</f>
        <v>0.1952148241292588</v>
      </c>
      <c r="Z80" s="52">
        <f>G80+H80+I80+K80+M80</f>
        <v>1.0133991238384317</v>
      </c>
      <c r="AA80" s="7"/>
      <c r="AB80" s="46"/>
      <c r="AC80" s="18" t="s">
        <v>22</v>
      </c>
      <c r="AG80" s="40">
        <v>0.005140505036668363</v>
      </c>
      <c r="AH80" s="40">
        <v>0.027643923495883526</v>
      </c>
      <c r="AI80" s="40">
        <v>0.028655705932058042</v>
      </c>
      <c r="AK80" s="40">
        <v>0.010032942896300592</v>
      </c>
      <c r="AL80" s="40">
        <v>0.01254644541896243</v>
      </c>
      <c r="AM80" s="40">
        <v>0.014264707680988798</v>
      </c>
      <c r="AQ80" s="22">
        <v>0.0037673376458183935</v>
      </c>
      <c r="AR80" s="22">
        <v>0.0006661821708953771</v>
      </c>
      <c r="AT80" s="22">
        <v>0.03273892684890644</v>
      </c>
      <c r="AU80" s="22">
        <v>0.0324307596379103</v>
      </c>
      <c r="AV80" s="60"/>
      <c r="AW80" s="61">
        <f>SQRT(AQ80*AQ80+AS80*AS80+AR80*AR80)</f>
        <v>0.003825785098828651</v>
      </c>
      <c r="AX80" s="62">
        <f t="shared" si="13"/>
        <v>0.014264707680988798</v>
      </c>
      <c r="AY80" s="62">
        <f t="shared" si="10"/>
        <v>0</v>
      </c>
      <c r="AZ80" s="62">
        <f t="shared" si="11"/>
        <v>0.005140505036668363</v>
      </c>
      <c r="BA80" s="62">
        <f t="shared" si="12"/>
        <v>0.041746248710055986</v>
      </c>
    </row>
    <row r="81" spans="1:53" ht="11.25">
      <c r="A81" s="28"/>
      <c r="B81" s="16" t="s">
        <v>23</v>
      </c>
      <c r="C81" s="22">
        <v>0</v>
      </c>
      <c r="D81" s="22">
        <v>0</v>
      </c>
      <c r="E81" s="22">
        <v>0</v>
      </c>
      <c r="F81" s="22">
        <v>0.1764137418410987</v>
      </c>
      <c r="G81" s="22">
        <v>0.2111042920372033</v>
      </c>
      <c r="H81" s="22">
        <v>0.46382108988701465</v>
      </c>
      <c r="I81" s="22">
        <v>0</v>
      </c>
      <c r="J81" s="22">
        <v>0.12220314293555117</v>
      </c>
      <c r="K81" s="22">
        <v>0</v>
      </c>
      <c r="L81" s="22">
        <v>0.5387334116407783</v>
      </c>
      <c r="M81" s="22">
        <v>0</v>
      </c>
      <c r="N81" s="22">
        <v>0</v>
      </c>
      <c r="O81" s="22">
        <v>0</v>
      </c>
      <c r="P81" s="22">
        <v>0.1725975083275982</v>
      </c>
      <c r="Q81" s="22">
        <v>0.01322603949232126</v>
      </c>
      <c r="R81" s="22">
        <v>0</v>
      </c>
      <c r="S81" s="7">
        <v>1.6980992261615653</v>
      </c>
      <c r="T81" s="7">
        <v>1.6980992261615653</v>
      </c>
      <c r="U81" s="52">
        <f>(G81+H81+I81+K81+M81)/(D81+F81+N81+O81+P81+Q81+R81)</f>
        <v>1.8632134271869507</v>
      </c>
      <c r="V81" s="52">
        <f>P81+Q81+R81</f>
        <v>0.18582354781991947</v>
      </c>
      <c r="W81" s="52">
        <f>L81+N81+O81</f>
        <v>0.5387334116407783</v>
      </c>
      <c r="X81" s="52">
        <f>D81</f>
        <v>0</v>
      </c>
      <c r="Y81" s="52">
        <f>F81</f>
        <v>0.1764137418410987</v>
      </c>
      <c r="Z81" s="52">
        <f>G81+H81+I81+K81+M81</f>
        <v>0.6749253819242179</v>
      </c>
      <c r="AA81" s="7"/>
      <c r="AB81" s="46"/>
      <c r="AC81" s="18" t="s">
        <v>23</v>
      </c>
      <c r="AG81" s="40">
        <v>0.04984161614609504</v>
      </c>
      <c r="AH81" s="40">
        <v>0.034074106779475304</v>
      </c>
      <c r="AI81" s="40">
        <v>0.06912480923491973</v>
      </c>
      <c r="AK81" s="40">
        <v>0.009153784969391154</v>
      </c>
      <c r="AM81" s="40">
        <v>0.0016832137272936333</v>
      </c>
      <c r="AQ81" s="22">
        <v>0.04863765000698726</v>
      </c>
      <c r="AR81" s="22">
        <v>0.001869855493736688</v>
      </c>
      <c r="AT81" s="22">
        <v>0.11256226115303274</v>
      </c>
      <c r="AU81" s="22">
        <v>0.1115027273985197</v>
      </c>
      <c r="AV81" s="60"/>
      <c r="AW81" s="61">
        <f>SQRT(AQ81*AQ81+AS81*AS81+AR81*AR81)</f>
        <v>0.04867357966874478</v>
      </c>
      <c r="AX81" s="62">
        <f t="shared" si="13"/>
        <v>0.0016832137272936333</v>
      </c>
      <c r="AY81" s="62">
        <f t="shared" si="10"/>
        <v>0</v>
      </c>
      <c r="AZ81" s="62">
        <f t="shared" si="11"/>
        <v>0.04984161614609504</v>
      </c>
      <c r="BA81" s="62">
        <f t="shared" si="12"/>
        <v>0.07706675031804007</v>
      </c>
    </row>
    <row r="82" spans="1:53" ht="12" thickBot="1">
      <c r="A82" s="28"/>
      <c r="B82" s="17" t="s">
        <v>24</v>
      </c>
      <c r="C82" s="22">
        <v>0</v>
      </c>
      <c r="D82" s="22">
        <v>0</v>
      </c>
      <c r="E82" s="22">
        <v>0</v>
      </c>
      <c r="F82" s="22">
        <v>0</v>
      </c>
      <c r="G82" s="22">
        <v>0.37129834717836224</v>
      </c>
      <c r="H82" s="22">
        <v>0</v>
      </c>
      <c r="I82" s="22">
        <v>0</v>
      </c>
      <c r="J82" s="22">
        <v>0</v>
      </c>
      <c r="K82" s="22">
        <v>0</v>
      </c>
      <c r="L82" s="22">
        <v>0.3764125946334368</v>
      </c>
      <c r="M82" s="22">
        <v>0</v>
      </c>
      <c r="N82" s="22">
        <v>0</v>
      </c>
      <c r="O82" s="22">
        <v>0</v>
      </c>
      <c r="P82" s="22">
        <v>0.0887716228952679</v>
      </c>
      <c r="Q82" s="22">
        <v>0.02076370244457194</v>
      </c>
      <c r="R82" s="22">
        <v>0</v>
      </c>
      <c r="S82" s="7">
        <v>0.8572462671516389</v>
      </c>
      <c r="T82" s="7">
        <v>0.8572462671516389</v>
      </c>
      <c r="U82" s="52">
        <f>(G82+H82+I82+K82+M82)/(D82+F82+N82+O82+P82+Q82+R82)</f>
        <v>3.3897589296091204</v>
      </c>
      <c r="V82" s="52">
        <f>P82+Q82+R82</f>
        <v>0.10953532533983984</v>
      </c>
      <c r="W82" s="52">
        <f>L82+N82+O82</f>
        <v>0.3764125946334368</v>
      </c>
      <c r="X82" s="52">
        <f>D82</f>
        <v>0</v>
      </c>
      <c r="Y82" s="52">
        <f>F82</f>
        <v>0</v>
      </c>
      <c r="Z82" s="52">
        <f>G82+H82+I82+K82+M82</f>
        <v>0.37129834717836224</v>
      </c>
      <c r="AA82" s="7"/>
      <c r="AB82" s="46"/>
      <c r="AC82" s="18" t="s">
        <v>24</v>
      </c>
      <c r="AH82" s="40">
        <v>0.011184300862945803</v>
      </c>
      <c r="AM82" s="40">
        <v>0.0009091960890374399</v>
      </c>
      <c r="AQ82" s="22">
        <v>0.0088842171884108</v>
      </c>
      <c r="AR82" s="22">
        <v>0.008405683904411208</v>
      </c>
      <c r="AT82" s="22">
        <v>0.03121943975843792</v>
      </c>
      <c r="AU82" s="22">
        <v>0.03092557527950674</v>
      </c>
      <c r="AV82" s="60"/>
      <c r="AW82" s="61">
        <f>SQRT(AQ82*AQ82+AS82*AS82+AR82*AR82)</f>
        <v>0.012230488009549397</v>
      </c>
      <c r="AX82" s="62">
        <f t="shared" si="13"/>
        <v>0.0009091960890374399</v>
      </c>
      <c r="AY82" s="62">
        <f t="shared" si="10"/>
        <v>0</v>
      </c>
      <c r="AZ82" s="62">
        <f t="shared" si="11"/>
        <v>0</v>
      </c>
      <c r="BA82" s="62">
        <f t="shared" si="12"/>
        <v>0.011184300862945803</v>
      </c>
    </row>
    <row r="83" spans="1:29" ht="11.25">
      <c r="A83" s="28"/>
      <c r="B83" s="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22"/>
      <c r="AB83" s="46"/>
      <c r="AC83" s="18"/>
    </row>
    <row r="84" spans="1:53" ht="12" thickBot="1">
      <c r="A84" s="28"/>
      <c r="B84" s="26" t="s">
        <v>29</v>
      </c>
      <c r="C84" s="26"/>
      <c r="D84" s="26"/>
      <c r="E84" s="26"/>
      <c r="F84" s="2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2"/>
      <c r="AB84" s="46"/>
      <c r="AC84" s="43" t="s">
        <v>29</v>
      </c>
      <c r="AV84" s="60"/>
      <c r="AW84" s="61"/>
      <c r="AX84" s="62"/>
      <c r="AY84" s="62"/>
      <c r="AZ84" s="62"/>
      <c r="BA84" s="62"/>
    </row>
    <row r="85" spans="1:54" s="55" customFormat="1" ht="10.5" thickBot="1">
      <c r="A85" s="9">
        <v>268.92</v>
      </c>
      <c r="B85" s="53" t="s">
        <v>0</v>
      </c>
      <c r="C85" s="33" t="s">
        <v>1</v>
      </c>
      <c r="D85" s="33" t="s">
        <v>2</v>
      </c>
      <c r="E85" s="33" t="s">
        <v>3</v>
      </c>
      <c r="F85" s="33" t="s">
        <v>4</v>
      </c>
      <c r="G85" s="33" t="s">
        <v>5</v>
      </c>
      <c r="H85" s="33" t="s">
        <v>6</v>
      </c>
      <c r="I85" s="33" t="s">
        <v>7</v>
      </c>
      <c r="J85" s="33" t="s">
        <v>8</v>
      </c>
      <c r="K85" s="33" t="s">
        <v>9</v>
      </c>
      <c r="L85" s="33" t="s">
        <v>10</v>
      </c>
      <c r="M85" s="33" t="s">
        <v>11</v>
      </c>
      <c r="N85" s="33" t="s">
        <v>12</v>
      </c>
      <c r="O85" s="33" t="s">
        <v>13</v>
      </c>
      <c r="P85" s="33" t="s">
        <v>14</v>
      </c>
      <c r="Q85" s="33" t="s">
        <v>15</v>
      </c>
      <c r="R85" s="33" t="s">
        <v>16</v>
      </c>
      <c r="S85" s="34" t="s">
        <v>17</v>
      </c>
      <c r="T85" s="34" t="s">
        <v>18</v>
      </c>
      <c r="U85" s="51" t="s">
        <v>54</v>
      </c>
      <c r="V85" s="51" t="s">
        <v>55</v>
      </c>
      <c r="W85" s="51" t="s">
        <v>56</v>
      </c>
      <c r="X85" s="51" t="s">
        <v>2</v>
      </c>
      <c r="Y85" s="51" t="s">
        <v>4</v>
      </c>
      <c r="Z85" s="51" t="s">
        <v>57</v>
      </c>
      <c r="AA85" s="34"/>
      <c r="AB85" s="12">
        <v>268.92</v>
      </c>
      <c r="AC85" s="54" t="s">
        <v>0</v>
      </c>
      <c r="AD85" s="32" t="s">
        <v>1</v>
      </c>
      <c r="AE85" s="32" t="s">
        <v>2</v>
      </c>
      <c r="AF85" s="32" t="s">
        <v>3</v>
      </c>
      <c r="AG85" s="32" t="s">
        <v>4</v>
      </c>
      <c r="AH85" s="32" t="s">
        <v>5</v>
      </c>
      <c r="AI85" s="32" t="s">
        <v>6</v>
      </c>
      <c r="AJ85" s="32" t="s">
        <v>7</v>
      </c>
      <c r="AK85" s="32" t="s">
        <v>8</v>
      </c>
      <c r="AL85" s="32" t="s">
        <v>9</v>
      </c>
      <c r="AM85" s="32" t="s">
        <v>10</v>
      </c>
      <c r="AN85" s="32" t="s">
        <v>11</v>
      </c>
      <c r="AO85" s="32" t="s">
        <v>12</v>
      </c>
      <c r="AP85" s="32" t="s">
        <v>13</v>
      </c>
      <c r="AQ85" s="32" t="s">
        <v>14</v>
      </c>
      <c r="AR85" s="32" t="s">
        <v>15</v>
      </c>
      <c r="AS85" s="32" t="s">
        <v>16</v>
      </c>
      <c r="AT85" s="33" t="s">
        <v>17</v>
      </c>
      <c r="AU85" s="33" t="s">
        <v>18</v>
      </c>
      <c r="AV85" s="51" t="s">
        <v>54</v>
      </c>
      <c r="AW85" s="58" t="s">
        <v>55</v>
      </c>
      <c r="AX85" s="58" t="s">
        <v>56</v>
      </c>
      <c r="AY85" s="58" t="s">
        <v>2</v>
      </c>
      <c r="AZ85" s="58" t="s">
        <v>4</v>
      </c>
      <c r="BA85" s="58" t="s">
        <v>57</v>
      </c>
      <c r="BB85" s="56"/>
    </row>
    <row r="86" spans="1:53" ht="11.25">
      <c r="A86" s="28"/>
      <c r="B86" s="16" t="s">
        <v>19</v>
      </c>
      <c r="C86" s="22">
        <v>0</v>
      </c>
      <c r="D86" s="22">
        <v>0</v>
      </c>
      <c r="E86" s="22">
        <v>0</v>
      </c>
      <c r="F86" s="22">
        <v>0.26970877790177955</v>
      </c>
      <c r="G86" s="22">
        <v>0.3045663846711344</v>
      </c>
      <c r="H86" s="22">
        <v>0.2075855141515185</v>
      </c>
      <c r="I86" s="22">
        <v>0</v>
      </c>
      <c r="J86" s="22">
        <v>0.1596221431909004</v>
      </c>
      <c r="K86" s="22">
        <v>0</v>
      </c>
      <c r="L86" s="22">
        <v>1.525814715431999</v>
      </c>
      <c r="M86" s="22">
        <v>0</v>
      </c>
      <c r="N86" s="22">
        <v>0</v>
      </c>
      <c r="O86" s="22">
        <v>0</v>
      </c>
      <c r="P86" s="22">
        <v>0.3378651612486245</v>
      </c>
      <c r="Q86" s="22">
        <v>0.08122180728171498</v>
      </c>
      <c r="R86" s="22">
        <v>0</v>
      </c>
      <c r="S86" s="7">
        <v>2.886384503877671</v>
      </c>
      <c r="T86" s="7">
        <v>2.886384503877671</v>
      </c>
      <c r="U86" s="52">
        <f>(G86+H86+I86+K86+M86)/(D86+F86+N86+O86+P86+Q86+R86)</f>
        <v>0.7435468373252005</v>
      </c>
      <c r="V86" s="52">
        <f>P86+Q86+R86</f>
        <v>0.41908696853033944</v>
      </c>
      <c r="W86" s="52">
        <f>L86+N86+O86</f>
        <v>1.525814715431999</v>
      </c>
      <c r="X86" s="52">
        <f>D86</f>
        <v>0</v>
      </c>
      <c r="Y86" s="52">
        <f>F86</f>
        <v>0.26970877790177955</v>
      </c>
      <c r="Z86" s="52">
        <f>G86+H86+I86+K86+M86</f>
        <v>0.5121518988226529</v>
      </c>
      <c r="AA86" s="7"/>
      <c r="AB86" s="46"/>
      <c r="AC86" s="18" t="s">
        <v>19</v>
      </c>
      <c r="AD86" s="40">
        <v>0</v>
      </c>
      <c r="AG86" s="40">
        <v>0.08720365159583134</v>
      </c>
      <c r="AH86" s="40">
        <v>0.016387110676168246</v>
      </c>
      <c r="AI86" s="40">
        <v>0.00930067145614101</v>
      </c>
      <c r="AJ86" s="40">
        <v>0.0021121128821057914</v>
      </c>
      <c r="AL86" s="40">
        <v>0</v>
      </c>
      <c r="AR86" s="22">
        <v>0.015023583828169223</v>
      </c>
      <c r="AS86" s="22">
        <v>0</v>
      </c>
      <c r="AT86" s="22">
        <v>0.06779858597136969</v>
      </c>
      <c r="AU86" s="22">
        <v>0.06779858597136969</v>
      </c>
      <c r="AV86" s="60"/>
      <c r="AW86" s="61">
        <f>SQRT(AQ86*AQ86+AS86*AS86+AR86*AR86)</f>
        <v>0.015023583828169223</v>
      </c>
      <c r="AX86" s="62">
        <f aca="true" t="shared" si="14" ref="AX86:AX91">SQRT(AM86*AM86)</f>
        <v>0</v>
      </c>
      <c r="AY86" s="62">
        <f t="shared" si="10"/>
        <v>0</v>
      </c>
      <c r="AZ86" s="62">
        <f t="shared" si="11"/>
        <v>0.08720365159583134</v>
      </c>
      <c r="BA86" s="62">
        <f t="shared" si="12"/>
        <v>0.018960509135432537</v>
      </c>
    </row>
    <row r="87" spans="1:53" ht="11.25">
      <c r="A87" s="28"/>
      <c r="B87" s="16" t="s">
        <v>20</v>
      </c>
      <c r="C87" s="22">
        <v>0</v>
      </c>
      <c r="D87" s="22">
        <v>0</v>
      </c>
      <c r="E87" s="22">
        <v>0</v>
      </c>
      <c r="F87" s="22">
        <v>0</v>
      </c>
      <c r="G87" s="22">
        <v>0.8026595610681225</v>
      </c>
      <c r="H87" s="22">
        <v>0.7721927305108771</v>
      </c>
      <c r="I87" s="22">
        <v>0</v>
      </c>
      <c r="J87" s="22">
        <v>0.27057036292846093</v>
      </c>
      <c r="K87" s="22">
        <v>0</v>
      </c>
      <c r="L87" s="22">
        <v>1.4495918859025438</v>
      </c>
      <c r="M87" s="22">
        <v>0</v>
      </c>
      <c r="N87" s="22">
        <v>0</v>
      </c>
      <c r="O87" s="22">
        <v>0</v>
      </c>
      <c r="P87" s="22">
        <v>0.37797172269525364</v>
      </c>
      <c r="Q87" s="22">
        <v>0.08776303204886432</v>
      </c>
      <c r="R87" s="22">
        <v>0.014477834674003123</v>
      </c>
      <c r="S87" s="7">
        <v>3.775227129828125</v>
      </c>
      <c r="T87" s="7">
        <v>3.775227129828125</v>
      </c>
      <c r="U87" s="52">
        <f>(G87+H87+I87+K87+M87)/(D87+F87+N87+O87+P87+Q87+R87)</f>
        <v>3.279489805728054</v>
      </c>
      <c r="V87" s="52">
        <f>P87+Q87+R87</f>
        <v>0.48021258941812106</v>
      </c>
      <c r="W87" s="52">
        <f>L87+N87+O87</f>
        <v>1.4495918859025438</v>
      </c>
      <c r="X87" s="52">
        <f>D87</f>
        <v>0</v>
      </c>
      <c r="Y87" s="52">
        <f>F87</f>
        <v>0</v>
      </c>
      <c r="Z87" s="52">
        <f>G87+H87+I87+K87+M87</f>
        <v>1.5748522915789995</v>
      </c>
      <c r="AA87" s="7"/>
      <c r="AB87" s="46"/>
      <c r="AC87" s="18" t="s">
        <v>20</v>
      </c>
      <c r="AD87" s="40">
        <v>0</v>
      </c>
      <c r="AG87" s="40">
        <v>0.07119995881409753</v>
      </c>
      <c r="AI87" s="40">
        <v>0.08962734565046561</v>
      </c>
      <c r="AJ87" s="40">
        <v>0.00044301793402116334</v>
      </c>
      <c r="AL87" s="40">
        <v>0.013158299321337153</v>
      </c>
      <c r="AR87" s="22">
        <v>0.023991680753157295</v>
      </c>
      <c r="AS87" s="22">
        <v>0.009645732386743567</v>
      </c>
      <c r="AT87" s="22">
        <v>0.11922978104783093</v>
      </c>
      <c r="AU87" s="22">
        <v>0.11922978104783093</v>
      </c>
      <c r="AV87" s="60"/>
      <c r="AW87" s="61">
        <f>SQRT(AQ87*AQ87+AS87*AS87+AR87*AR87)</f>
        <v>0.02585809155057836</v>
      </c>
      <c r="AX87" s="62">
        <f t="shared" si="14"/>
        <v>0</v>
      </c>
      <c r="AY87" s="62">
        <f t="shared" si="10"/>
        <v>0</v>
      </c>
      <c r="AZ87" s="62">
        <f t="shared" si="11"/>
        <v>0.07119995881409753</v>
      </c>
      <c r="BA87" s="62">
        <f t="shared" si="12"/>
        <v>0.09058917261057087</v>
      </c>
    </row>
    <row r="88" spans="1:53" ht="11.25">
      <c r="A88" s="28"/>
      <c r="B88" s="16" t="s">
        <v>21</v>
      </c>
      <c r="C88" s="22">
        <v>0</v>
      </c>
      <c r="D88" s="22">
        <v>0</v>
      </c>
      <c r="E88" s="22">
        <v>0</v>
      </c>
      <c r="F88" s="22">
        <v>0</v>
      </c>
      <c r="G88" s="22">
        <v>1.0266003308903053</v>
      </c>
      <c r="H88" s="22">
        <v>0.10953979079142385</v>
      </c>
      <c r="I88" s="22">
        <v>0.06029590152604399</v>
      </c>
      <c r="J88" s="22">
        <v>0.25319561639873134</v>
      </c>
      <c r="K88" s="22">
        <v>0.04751350409195741</v>
      </c>
      <c r="L88" s="22">
        <v>1.875625007993076</v>
      </c>
      <c r="M88" s="22">
        <v>0</v>
      </c>
      <c r="N88" s="22">
        <v>0</v>
      </c>
      <c r="O88" s="22">
        <v>0</v>
      </c>
      <c r="P88" s="22">
        <v>0.4930736295681327</v>
      </c>
      <c r="Q88" s="22">
        <v>0.15802606065321992</v>
      </c>
      <c r="R88" s="22">
        <v>0.012022346798302882</v>
      </c>
      <c r="S88" s="7">
        <v>4.035892188711194</v>
      </c>
      <c r="T88" s="7">
        <v>4.035892188711194</v>
      </c>
      <c r="U88" s="52">
        <f>(G88+H88+I88+K88+M88)/(D88+F88+N88+O88+P88+Q88+R88)</f>
        <v>1.875898338246387</v>
      </c>
      <c r="V88" s="52">
        <f>P88+Q88+R88</f>
        <v>0.6631220370196554</v>
      </c>
      <c r="W88" s="52">
        <f>L88+N88+O88</f>
        <v>1.875625007993076</v>
      </c>
      <c r="X88" s="52">
        <f>D88</f>
        <v>0</v>
      </c>
      <c r="Y88" s="52">
        <f>F88</f>
        <v>0</v>
      </c>
      <c r="Z88" s="52">
        <f>G88+H88+I88+K88+M88</f>
        <v>1.2439495272997307</v>
      </c>
      <c r="AA88" s="7"/>
      <c r="AB88" s="46"/>
      <c r="AC88" s="18" t="s">
        <v>21</v>
      </c>
      <c r="AD88" s="40">
        <v>0</v>
      </c>
      <c r="AG88" s="40">
        <v>0</v>
      </c>
      <c r="AI88" s="40">
        <v>0.29025545503776673</v>
      </c>
      <c r="AJ88" s="40">
        <v>0.021910940210056535</v>
      </c>
      <c r="AK88" s="40">
        <v>0.01086218544596202</v>
      </c>
      <c r="AL88" s="40">
        <v>0.03012050811540338</v>
      </c>
      <c r="AM88" s="40">
        <v>0.01117057523857489</v>
      </c>
      <c r="AR88" s="22">
        <v>0.07640999278398071</v>
      </c>
      <c r="AS88" s="22">
        <v>0.018977115415756158</v>
      </c>
      <c r="AT88" s="22">
        <v>0.4504831799797972</v>
      </c>
      <c r="AU88" s="22">
        <v>0.4504831799797972</v>
      </c>
      <c r="AV88" s="60"/>
      <c r="AW88" s="61">
        <f>SQRT(AQ88*AQ88+AS88*AS88+AR88*AR88)</f>
        <v>0.07873130195005613</v>
      </c>
      <c r="AX88" s="62">
        <f t="shared" si="14"/>
        <v>0.01117057523857489</v>
      </c>
      <c r="AY88" s="62">
        <f t="shared" si="10"/>
        <v>0</v>
      </c>
      <c r="AZ88" s="62">
        <f t="shared" si="11"/>
        <v>0</v>
      </c>
      <c r="BA88" s="62">
        <f t="shared" si="12"/>
        <v>0.2926355472071016</v>
      </c>
    </row>
    <row r="89" spans="1:53" ht="11.25">
      <c r="A89" s="28"/>
      <c r="B89" s="16" t="s">
        <v>22</v>
      </c>
      <c r="C89" s="22">
        <v>0</v>
      </c>
      <c r="D89" s="22">
        <v>0</v>
      </c>
      <c r="E89" s="22">
        <v>0</v>
      </c>
      <c r="F89" s="22">
        <v>0</v>
      </c>
      <c r="G89" s="22">
        <v>0.2618717402901585</v>
      </c>
      <c r="H89" s="22">
        <v>0.1591410770724069</v>
      </c>
      <c r="I89" s="22">
        <v>0</v>
      </c>
      <c r="J89" s="22">
        <v>0.15673710562075494</v>
      </c>
      <c r="K89" s="22">
        <v>0</v>
      </c>
      <c r="L89" s="22">
        <v>1.5867678113136123</v>
      </c>
      <c r="M89" s="22">
        <v>0</v>
      </c>
      <c r="N89" s="22">
        <v>0</v>
      </c>
      <c r="O89" s="22">
        <v>0</v>
      </c>
      <c r="P89" s="22">
        <v>0.4308845243570896</v>
      </c>
      <c r="Q89" s="22">
        <v>0.07996151960212247</v>
      </c>
      <c r="R89" s="22">
        <v>0</v>
      </c>
      <c r="S89" s="7">
        <v>2.675363778256145</v>
      </c>
      <c r="T89" s="7">
        <v>2.675363778256145</v>
      </c>
      <c r="U89" s="52">
        <f>(G89+H89+I89+K89+M89)/(D89+F89+N89+O89+P89+Q89+R89)</f>
        <v>0.824148140797153</v>
      </c>
      <c r="V89" s="52">
        <f>P89+Q89+R89</f>
        <v>0.5108460439592121</v>
      </c>
      <c r="W89" s="52">
        <f>L89+N89+O89</f>
        <v>1.5867678113136123</v>
      </c>
      <c r="X89" s="52">
        <f>D89</f>
        <v>0</v>
      </c>
      <c r="Y89" s="52">
        <f>F89</f>
        <v>0</v>
      </c>
      <c r="Z89" s="52">
        <f>G89+H89+I89+K89+M89</f>
        <v>0.42101281736256535</v>
      </c>
      <c r="AA89" s="7"/>
      <c r="AB89" s="46"/>
      <c r="AC89" s="18" t="s">
        <v>22</v>
      </c>
      <c r="AD89" s="40">
        <v>0</v>
      </c>
      <c r="AG89" s="40">
        <v>0.016654977111007763</v>
      </c>
      <c r="AI89" s="40">
        <v>0.017180729976026276</v>
      </c>
      <c r="AJ89" s="40">
        <v>0.0007568890552416638</v>
      </c>
      <c r="AL89" s="40">
        <v>0.0030447005214457026</v>
      </c>
      <c r="AR89" s="22">
        <v>0.01878519681108096</v>
      </c>
      <c r="AS89" s="22">
        <v>0</v>
      </c>
      <c r="AT89" s="22">
        <v>0.052446960575509446</v>
      </c>
      <c r="AU89" s="22">
        <v>0.052446960575509446</v>
      </c>
      <c r="AV89" s="60"/>
      <c r="AW89" s="61">
        <f>SQRT(AQ89*AQ89+AS89*AS89+AR89*AR89)</f>
        <v>0.01878519681108096</v>
      </c>
      <c r="AX89" s="62">
        <f t="shared" si="14"/>
        <v>0</v>
      </c>
      <c r="AY89" s="62">
        <f t="shared" si="10"/>
        <v>0</v>
      </c>
      <c r="AZ89" s="62">
        <f t="shared" si="11"/>
        <v>0.016654977111007763</v>
      </c>
      <c r="BA89" s="62">
        <f t="shared" si="12"/>
        <v>0.017464837955628566</v>
      </c>
    </row>
    <row r="90" spans="1:53" ht="11.25">
      <c r="A90" s="28"/>
      <c r="B90" s="16" t="s">
        <v>23</v>
      </c>
      <c r="C90" s="22">
        <v>0</v>
      </c>
      <c r="D90" s="22">
        <v>0</v>
      </c>
      <c r="E90" s="22">
        <v>0</v>
      </c>
      <c r="F90" s="22">
        <v>0.07752544084366615</v>
      </c>
      <c r="G90" s="22">
        <v>0.2708962899320849</v>
      </c>
      <c r="H90" s="22">
        <v>0.514120949359177</v>
      </c>
      <c r="I90" s="22">
        <v>0</v>
      </c>
      <c r="J90" s="22">
        <v>0</v>
      </c>
      <c r="K90" s="22">
        <v>0.0920070083813742</v>
      </c>
      <c r="L90" s="22">
        <v>0.9208991134234686</v>
      </c>
      <c r="M90" s="22">
        <v>0</v>
      </c>
      <c r="N90" s="22">
        <v>0</v>
      </c>
      <c r="O90" s="22">
        <v>0</v>
      </c>
      <c r="P90" s="22">
        <v>0.10576570385523955</v>
      </c>
      <c r="Q90" s="22">
        <v>0.03193401443221952</v>
      </c>
      <c r="R90" s="22">
        <v>0</v>
      </c>
      <c r="S90" s="7">
        <v>2.01314852022723</v>
      </c>
      <c r="T90" s="7">
        <v>2.01314852022723</v>
      </c>
      <c r="U90" s="52">
        <f>(G90+H90+I90+K90+M90)/(D90+F90+N90+O90+P90+Q90+R90)</f>
        <v>4.074915085268038</v>
      </c>
      <c r="V90" s="52">
        <f>P90+Q90+R90</f>
        <v>0.13769971828745908</v>
      </c>
      <c r="W90" s="52">
        <f>L90+N90+O90</f>
        <v>0.9208991134234686</v>
      </c>
      <c r="X90" s="52">
        <f>D90</f>
        <v>0</v>
      </c>
      <c r="Y90" s="52">
        <f>F90</f>
        <v>0.07752544084366615</v>
      </c>
      <c r="Z90" s="52">
        <f>G90+H90+I90+K90+M90</f>
        <v>0.8770242476726361</v>
      </c>
      <c r="AA90" s="7"/>
      <c r="AB90" s="46"/>
      <c r="AC90" s="18" t="s">
        <v>23</v>
      </c>
      <c r="AD90" s="40">
        <v>0</v>
      </c>
      <c r="AG90" s="40">
        <v>0.019643849127882137</v>
      </c>
      <c r="AH90" s="40">
        <v>0.006499820336853833</v>
      </c>
      <c r="AI90" s="40">
        <v>0.0017561538506121494</v>
      </c>
      <c r="AJ90" s="40">
        <v>0.008407682694696487</v>
      </c>
      <c r="AM90" s="40">
        <v>0.02445779526163208</v>
      </c>
      <c r="AR90" s="22">
        <v>0.006372884059441691</v>
      </c>
      <c r="AS90" s="22">
        <v>0.0010885093201494214</v>
      </c>
      <c r="AT90" s="22">
        <v>0.0340487124793202</v>
      </c>
      <c r="AU90" s="22">
        <v>0.0340487124793202</v>
      </c>
      <c r="AV90" s="60"/>
      <c r="AW90" s="61">
        <f>SQRT(AQ90*AQ90+AS90*AS90+AR90*AR90)</f>
        <v>0.006465176236974376</v>
      </c>
      <c r="AX90" s="62">
        <f t="shared" si="14"/>
        <v>0.02445779526163208</v>
      </c>
      <c r="AY90" s="62">
        <f t="shared" si="10"/>
        <v>0</v>
      </c>
      <c r="AZ90" s="62">
        <f t="shared" si="11"/>
        <v>0.019643849127882137</v>
      </c>
      <c r="BA90" s="62">
        <f t="shared" si="12"/>
        <v>0.010771298392166905</v>
      </c>
    </row>
    <row r="91" spans="1:53" ht="12" thickBot="1">
      <c r="A91" s="28"/>
      <c r="B91" s="17" t="s">
        <v>24</v>
      </c>
      <c r="C91" s="22">
        <v>0</v>
      </c>
      <c r="D91" s="22">
        <v>0</v>
      </c>
      <c r="E91" s="22">
        <v>0</v>
      </c>
      <c r="F91" s="22">
        <v>0</v>
      </c>
      <c r="G91" s="22">
        <v>0.34402034476926185</v>
      </c>
      <c r="H91" s="22">
        <v>0.9386087731364141</v>
      </c>
      <c r="I91" s="22">
        <v>0</v>
      </c>
      <c r="J91" s="22">
        <v>0</v>
      </c>
      <c r="K91" s="22">
        <v>0</v>
      </c>
      <c r="L91" s="22">
        <v>0.6766709830062337</v>
      </c>
      <c r="M91" s="22">
        <v>0</v>
      </c>
      <c r="N91" s="22">
        <v>0</v>
      </c>
      <c r="O91" s="22">
        <v>0</v>
      </c>
      <c r="P91" s="22">
        <v>0.1490339052212158</v>
      </c>
      <c r="Q91" s="22">
        <v>0.013746411745331576</v>
      </c>
      <c r="R91" s="22">
        <v>0</v>
      </c>
      <c r="S91" s="7">
        <v>2.122080417878457</v>
      </c>
      <c r="T91" s="7">
        <v>2.122080417878457</v>
      </c>
      <c r="U91" s="52">
        <f>(G91+H91+I91+K91+M91)/(D91+F91+N91+O91+P91+Q91+R91)</f>
        <v>7.879509892889975</v>
      </c>
      <c r="V91" s="52">
        <f>P91+Q91+R91</f>
        <v>0.16278031696654738</v>
      </c>
      <c r="W91" s="52">
        <f>L91+N91+O91</f>
        <v>0.6766709830062337</v>
      </c>
      <c r="X91" s="52">
        <f>D91</f>
        <v>0</v>
      </c>
      <c r="Y91" s="52">
        <f>F91</f>
        <v>0</v>
      </c>
      <c r="Z91" s="52">
        <f>G91+H91+I91+K91+M91</f>
        <v>1.282629117905676</v>
      </c>
      <c r="AA91" s="7"/>
      <c r="AB91" s="46"/>
      <c r="AC91" s="18" t="s">
        <v>24</v>
      </c>
      <c r="AD91" s="40">
        <v>0</v>
      </c>
      <c r="AG91" s="40">
        <v>0</v>
      </c>
      <c r="AI91" s="40">
        <v>0</v>
      </c>
      <c r="AJ91" s="40">
        <v>0</v>
      </c>
      <c r="AR91" s="22">
        <v>0</v>
      </c>
      <c r="AS91" s="22">
        <v>0</v>
      </c>
      <c r="AT91" s="22">
        <v>0</v>
      </c>
      <c r="AU91" s="22">
        <v>0</v>
      </c>
      <c r="AV91" s="60"/>
      <c r="AW91" s="61">
        <f>SQRT(AQ91*AQ91+AS91*AS91+AR91*AR91)</f>
        <v>0</v>
      </c>
      <c r="AX91" s="62">
        <f t="shared" si="14"/>
        <v>0</v>
      </c>
      <c r="AY91" s="62">
        <f t="shared" si="10"/>
        <v>0</v>
      </c>
      <c r="AZ91" s="62">
        <f t="shared" si="11"/>
        <v>0</v>
      </c>
      <c r="BA91" s="62">
        <f t="shared" si="12"/>
        <v>0</v>
      </c>
    </row>
    <row r="92" spans="1:54" ht="12.75">
      <c r="A92" s="2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AB92" s="48"/>
      <c r="AC92" s="47"/>
      <c r="AX92" s="59"/>
      <c r="BB92" s="59"/>
    </row>
    <row r="93" spans="1:29" ht="12" thickBot="1">
      <c r="A93" s="28"/>
      <c r="B93" s="25" t="s">
        <v>30</v>
      </c>
      <c r="C93" s="25"/>
      <c r="D93" s="25"/>
      <c r="E93" s="25"/>
      <c r="F93" s="2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22"/>
      <c r="AB93" s="46"/>
      <c r="AC93" s="43" t="s">
        <v>30</v>
      </c>
    </row>
    <row r="94" spans="1:54" s="55" customFormat="1" ht="10.5" thickBot="1">
      <c r="A94" s="9">
        <v>269.17</v>
      </c>
      <c r="B94" s="53" t="s">
        <v>0</v>
      </c>
      <c r="C94" s="33" t="s">
        <v>1</v>
      </c>
      <c r="D94" s="33" t="s">
        <v>2</v>
      </c>
      <c r="E94" s="33" t="s">
        <v>3</v>
      </c>
      <c r="F94" s="33" t="s">
        <v>4</v>
      </c>
      <c r="G94" s="33" t="s">
        <v>5</v>
      </c>
      <c r="H94" s="33" t="s">
        <v>6</v>
      </c>
      <c r="I94" s="33" t="s">
        <v>7</v>
      </c>
      <c r="J94" s="33" t="s">
        <v>8</v>
      </c>
      <c r="K94" s="33" t="s">
        <v>9</v>
      </c>
      <c r="L94" s="33" t="s">
        <v>10</v>
      </c>
      <c r="M94" s="33" t="s">
        <v>11</v>
      </c>
      <c r="N94" s="33" t="s">
        <v>12</v>
      </c>
      <c r="O94" s="33" t="s">
        <v>13</v>
      </c>
      <c r="P94" s="33" t="s">
        <v>14</v>
      </c>
      <c r="Q94" s="33" t="s">
        <v>15</v>
      </c>
      <c r="R94" s="33" t="s">
        <v>16</v>
      </c>
      <c r="S94" s="34" t="s">
        <v>17</v>
      </c>
      <c r="T94" s="34" t="s">
        <v>18</v>
      </c>
      <c r="U94" s="51" t="s">
        <v>54</v>
      </c>
      <c r="V94" s="51" t="s">
        <v>55</v>
      </c>
      <c r="W94" s="51" t="s">
        <v>56</v>
      </c>
      <c r="X94" s="51" t="s">
        <v>2</v>
      </c>
      <c r="Y94" s="51" t="s">
        <v>4</v>
      </c>
      <c r="Z94" s="51" t="s">
        <v>57</v>
      </c>
      <c r="AA94" s="34"/>
      <c r="AB94" s="12">
        <v>269.17</v>
      </c>
      <c r="AC94" s="54" t="s">
        <v>0</v>
      </c>
      <c r="AD94" s="32" t="s">
        <v>1</v>
      </c>
      <c r="AE94" s="32" t="s">
        <v>2</v>
      </c>
      <c r="AF94" s="32" t="s">
        <v>3</v>
      </c>
      <c r="AG94" s="32" t="s">
        <v>4</v>
      </c>
      <c r="AH94" s="32" t="s">
        <v>5</v>
      </c>
      <c r="AI94" s="32" t="s">
        <v>6</v>
      </c>
      <c r="AJ94" s="32" t="s">
        <v>7</v>
      </c>
      <c r="AK94" s="32" t="s">
        <v>8</v>
      </c>
      <c r="AL94" s="32" t="s">
        <v>9</v>
      </c>
      <c r="AM94" s="32" t="s">
        <v>10</v>
      </c>
      <c r="AN94" s="32" t="s">
        <v>11</v>
      </c>
      <c r="AO94" s="32" t="s">
        <v>12</v>
      </c>
      <c r="AP94" s="32" t="s">
        <v>13</v>
      </c>
      <c r="AQ94" s="32" t="s">
        <v>14</v>
      </c>
      <c r="AR94" s="32" t="s">
        <v>15</v>
      </c>
      <c r="AS94" s="32" t="s">
        <v>16</v>
      </c>
      <c r="AT94" s="33" t="s">
        <v>17</v>
      </c>
      <c r="AU94" s="33" t="s">
        <v>18</v>
      </c>
      <c r="AV94" s="51" t="s">
        <v>54</v>
      </c>
      <c r="AW94" s="58" t="s">
        <v>55</v>
      </c>
      <c r="AX94" s="58" t="s">
        <v>56</v>
      </c>
      <c r="AY94" s="58" t="s">
        <v>2</v>
      </c>
      <c r="AZ94" s="58" t="s">
        <v>4</v>
      </c>
      <c r="BA94" s="58" t="s">
        <v>57</v>
      </c>
      <c r="BB94" s="56"/>
    </row>
    <row r="95" spans="1:53" ht="11.25">
      <c r="A95" s="28"/>
      <c r="B95" s="16" t="s">
        <v>19</v>
      </c>
      <c r="C95" s="22">
        <v>0</v>
      </c>
      <c r="D95" s="22">
        <v>0</v>
      </c>
      <c r="E95" s="22">
        <v>0</v>
      </c>
      <c r="F95" s="22">
        <v>0</v>
      </c>
      <c r="G95" s="22">
        <v>0.1334409147274383</v>
      </c>
      <c r="H95" s="22">
        <v>0.14351202154622916</v>
      </c>
      <c r="I95" s="22">
        <v>0</v>
      </c>
      <c r="J95" s="22">
        <v>0.23420517620748463</v>
      </c>
      <c r="K95" s="22">
        <v>0.04490346744121771</v>
      </c>
      <c r="L95" s="22">
        <v>1.152447100817164</v>
      </c>
      <c r="M95" s="22">
        <v>0</v>
      </c>
      <c r="N95" s="22">
        <v>0</v>
      </c>
      <c r="O95" s="22">
        <v>0</v>
      </c>
      <c r="P95" s="22">
        <v>0.3350489656741447</v>
      </c>
      <c r="Q95" s="22">
        <v>0.10414777189961887</v>
      </c>
      <c r="R95" s="22">
        <v>0</v>
      </c>
      <c r="S95" s="7">
        <v>2.147705418313297</v>
      </c>
      <c r="T95" s="7">
        <v>2.147705418313297</v>
      </c>
      <c r="U95" s="52">
        <f>(G95+H95+I95+K95+M95)/(D95+F95+N95+O95+P95+Q95+R95)</f>
        <v>0.7328296778635087</v>
      </c>
      <c r="V95" s="52">
        <f>P95+Q95+R95</f>
        <v>0.4391967375737636</v>
      </c>
      <c r="W95" s="52">
        <f>L95+N95+O95</f>
        <v>1.152447100817164</v>
      </c>
      <c r="X95" s="52">
        <f>D95</f>
        <v>0</v>
      </c>
      <c r="Y95" s="52">
        <f>F95</f>
        <v>0</v>
      </c>
      <c r="Z95" s="52">
        <f>G95+H95+I95+K95+M95</f>
        <v>0.32185640371488516</v>
      </c>
      <c r="AA95" s="7"/>
      <c r="AB95" s="46"/>
      <c r="AC95" s="18" t="s">
        <v>19</v>
      </c>
      <c r="AH95" s="40">
        <v>0.00876588648741216</v>
      </c>
      <c r="AI95" s="40">
        <v>0.012882367610274094</v>
      </c>
      <c r="AK95" s="40">
        <v>0.042845830812416164</v>
      </c>
      <c r="AL95" s="40">
        <v>0.012763561753599297</v>
      </c>
      <c r="AM95" s="40">
        <v>0.053259227139083334</v>
      </c>
      <c r="AQ95" s="22">
        <v>0.014017993564104473</v>
      </c>
      <c r="AR95" s="22">
        <v>0.0021596951717937326</v>
      </c>
      <c r="AT95" s="22">
        <v>0.1389650024439886</v>
      </c>
      <c r="AU95" s="22">
        <v>0.1376569431594899</v>
      </c>
      <c r="AV95" s="60"/>
      <c r="AW95" s="61">
        <f>SQRT(AQ95*AQ95+AS95*AS95+AR95*AR95)</f>
        <v>0.014183385590131279</v>
      </c>
      <c r="AX95" s="62">
        <f aca="true" t="shared" si="15" ref="AX95:AX100">SQRT(AM95*AM95)</f>
        <v>0.053259227139083334</v>
      </c>
      <c r="AY95" s="62">
        <f t="shared" si="10"/>
        <v>0</v>
      </c>
      <c r="AZ95" s="62">
        <f t="shared" si="11"/>
        <v>0</v>
      </c>
      <c r="BA95" s="62">
        <f t="shared" si="12"/>
        <v>0.020142111850408758</v>
      </c>
    </row>
    <row r="96" spans="1:53" ht="11.25">
      <c r="A96" s="28"/>
      <c r="B96" s="16" t="s">
        <v>20</v>
      </c>
      <c r="C96" s="22">
        <v>0</v>
      </c>
      <c r="D96" s="22">
        <v>0</v>
      </c>
      <c r="E96" s="22">
        <v>0</v>
      </c>
      <c r="F96" s="22">
        <v>0.26653412261039383</v>
      </c>
      <c r="G96" s="22">
        <v>0.9070744086866197</v>
      </c>
      <c r="H96" s="22">
        <v>1.0428944634628672</v>
      </c>
      <c r="I96" s="22">
        <v>0</v>
      </c>
      <c r="J96" s="22">
        <v>0.25755435411784355</v>
      </c>
      <c r="K96" s="22">
        <v>0.05280957488295742</v>
      </c>
      <c r="L96" s="22">
        <v>1.6587603188709719</v>
      </c>
      <c r="M96" s="22">
        <v>0</v>
      </c>
      <c r="N96" s="22">
        <v>0</v>
      </c>
      <c r="O96" s="22">
        <v>0</v>
      </c>
      <c r="P96" s="22">
        <v>0.37631595163466286</v>
      </c>
      <c r="Q96" s="22">
        <v>0.0695094242643962</v>
      </c>
      <c r="R96" s="22">
        <v>0</v>
      </c>
      <c r="S96" s="7">
        <v>4.631452618530712</v>
      </c>
      <c r="T96" s="7">
        <v>4.631452618530712</v>
      </c>
      <c r="U96" s="52">
        <f>(G96+H96+I96+K96+M96)/(D96+F96+N96+O96+P96+Q96+R96)</f>
        <v>2.81147152697911</v>
      </c>
      <c r="V96" s="52">
        <f>P96+Q96+R96</f>
        <v>0.4458253758990591</v>
      </c>
      <c r="W96" s="52">
        <f>L96+N96+O96</f>
        <v>1.6587603188709719</v>
      </c>
      <c r="X96" s="52">
        <f>D96</f>
        <v>0</v>
      </c>
      <c r="Y96" s="52">
        <f>F96</f>
        <v>0.26653412261039383</v>
      </c>
      <c r="Z96" s="52">
        <f>G96+H96+I96+K96+M96</f>
        <v>2.0027784470324446</v>
      </c>
      <c r="AA96" s="7"/>
      <c r="AB96" s="46"/>
      <c r="AC96" s="18" t="s">
        <v>20</v>
      </c>
      <c r="AG96" s="40">
        <v>0.030874851185754528</v>
      </c>
      <c r="AH96" s="40">
        <v>0.029464351425769975</v>
      </c>
      <c r="AI96" s="40">
        <v>0.10078854217903899</v>
      </c>
      <c r="AK96" s="40">
        <v>0.010661606798672592</v>
      </c>
      <c r="AL96" s="40">
        <v>0.025930395188940067</v>
      </c>
      <c r="AM96" s="40">
        <v>0.07201457871394867</v>
      </c>
      <c r="AQ96" s="22">
        <v>0.003686173525324222</v>
      </c>
      <c r="AR96" s="22">
        <v>0.012440966684328926</v>
      </c>
      <c r="AT96" s="22">
        <v>0.24445611518899915</v>
      </c>
      <c r="AU96" s="22">
        <v>0.24215508193960716</v>
      </c>
      <c r="AV96" s="60"/>
      <c r="AW96" s="61">
        <f>SQRT(AQ96*AQ96+AS96*AS96+AR96*AR96)</f>
        <v>0.012975574257017817</v>
      </c>
      <c r="AX96" s="62">
        <f t="shared" si="15"/>
        <v>0.07201457871394867</v>
      </c>
      <c r="AY96" s="62">
        <f t="shared" si="10"/>
        <v>0</v>
      </c>
      <c r="AZ96" s="62">
        <f t="shared" si="11"/>
        <v>0.030874851185754528</v>
      </c>
      <c r="BA96" s="62">
        <f t="shared" si="12"/>
        <v>0.10816128528346823</v>
      </c>
    </row>
    <row r="97" spans="1:53" ht="11.25">
      <c r="A97" s="28"/>
      <c r="B97" s="16" t="s">
        <v>21</v>
      </c>
      <c r="C97" s="22">
        <v>0</v>
      </c>
      <c r="D97" s="22">
        <v>0</v>
      </c>
      <c r="E97" s="22">
        <v>0</v>
      </c>
      <c r="F97" s="22">
        <v>0</v>
      </c>
      <c r="G97" s="22">
        <v>0.2527202923689465</v>
      </c>
      <c r="H97" s="22">
        <v>0.28202440942032936</v>
      </c>
      <c r="I97" s="22">
        <v>0</v>
      </c>
      <c r="J97" s="22">
        <v>0.22908191589536053</v>
      </c>
      <c r="K97" s="22">
        <v>0.035723959398399605</v>
      </c>
      <c r="L97" s="22">
        <v>1.068404875726788</v>
      </c>
      <c r="M97" s="22">
        <v>0</v>
      </c>
      <c r="N97" s="22">
        <v>0</v>
      </c>
      <c r="O97" s="22">
        <v>0</v>
      </c>
      <c r="P97" s="22">
        <v>0.17960724155456664</v>
      </c>
      <c r="Q97" s="22">
        <v>0.05390507452339865</v>
      </c>
      <c r="R97" s="22">
        <v>0</v>
      </c>
      <c r="S97" s="7">
        <v>2.1014677688877894</v>
      </c>
      <c r="T97" s="7">
        <v>2.1014677688877894</v>
      </c>
      <c r="U97" s="52">
        <f>(G97+H97+I97+K97+M97)/(D97+F97+N97+O97+P97+Q97+R97)</f>
        <v>2.4429917477980343</v>
      </c>
      <c r="V97" s="52">
        <f>P97+Q97+R97</f>
        <v>0.2335123160779653</v>
      </c>
      <c r="W97" s="52">
        <f>L97+N97+O97</f>
        <v>1.068404875726788</v>
      </c>
      <c r="X97" s="52">
        <f>D97</f>
        <v>0</v>
      </c>
      <c r="Y97" s="52">
        <f>F97</f>
        <v>0</v>
      </c>
      <c r="Z97" s="52">
        <f>G97+H97+I97+K97+M97</f>
        <v>0.5704686611876755</v>
      </c>
      <c r="AA97" s="7"/>
      <c r="AB97" s="46"/>
      <c r="AC97" s="18" t="s">
        <v>21</v>
      </c>
      <c r="AH97" s="40">
        <v>0.004111695809066101</v>
      </c>
      <c r="AI97" s="40">
        <v>0.0024548307486088254</v>
      </c>
      <c r="AK97" s="40">
        <v>0.005969317730833239</v>
      </c>
      <c r="AL97" s="40">
        <v>0.005645459673024766</v>
      </c>
      <c r="AM97" s="40">
        <v>0.020199822508476167</v>
      </c>
      <c r="AQ97" s="22">
        <v>0.0031331388719607416</v>
      </c>
      <c r="AR97" s="22">
        <v>0.005256143121068715</v>
      </c>
      <c r="AT97" s="22">
        <v>0.02655666676600501</v>
      </c>
      <c r="AU97" s="22">
        <v>0.02630669235577454</v>
      </c>
      <c r="AV97" s="60"/>
      <c r="AW97" s="61">
        <f>SQRT(AQ97*AQ97+AS97*AS97+AR97*AR97)</f>
        <v>0.006119117558941763</v>
      </c>
      <c r="AX97" s="62">
        <f t="shared" si="15"/>
        <v>0.020199822508476167</v>
      </c>
      <c r="AY97" s="62">
        <f t="shared" si="10"/>
        <v>0</v>
      </c>
      <c r="AZ97" s="62">
        <f t="shared" si="11"/>
        <v>0</v>
      </c>
      <c r="BA97" s="62">
        <f t="shared" si="12"/>
        <v>0.007402935319881973</v>
      </c>
    </row>
    <row r="98" spans="1:53" ht="11.25">
      <c r="A98" s="28"/>
      <c r="B98" s="16" t="s">
        <v>22</v>
      </c>
      <c r="C98" s="22">
        <v>0</v>
      </c>
      <c r="D98" s="22">
        <v>0</v>
      </c>
      <c r="E98" s="22">
        <v>0</v>
      </c>
      <c r="F98" s="22">
        <v>0.20813938637932047</v>
      </c>
      <c r="G98" s="22">
        <v>0.32975456329640296</v>
      </c>
      <c r="H98" s="22">
        <v>0.3948143521576409</v>
      </c>
      <c r="I98" s="22">
        <v>0</v>
      </c>
      <c r="J98" s="22">
        <v>0</v>
      </c>
      <c r="K98" s="22">
        <v>0</v>
      </c>
      <c r="L98" s="22">
        <v>0.9871862811083382</v>
      </c>
      <c r="M98" s="22">
        <v>0</v>
      </c>
      <c r="N98" s="22">
        <v>0</v>
      </c>
      <c r="O98" s="22">
        <v>0</v>
      </c>
      <c r="P98" s="22">
        <v>0.16550550618970136</v>
      </c>
      <c r="Q98" s="22">
        <v>0.021210534770986004</v>
      </c>
      <c r="R98" s="22">
        <v>0</v>
      </c>
      <c r="S98" s="7">
        <v>2.10661062390239</v>
      </c>
      <c r="T98" s="7">
        <v>2.10661062390239</v>
      </c>
      <c r="U98" s="52">
        <f>(G98+H98+I98+K98+M98)/(D98+F98+N98+O98+P98+Q98+R98)</f>
        <v>1.8350233155846214</v>
      </c>
      <c r="V98" s="52">
        <f>P98+Q98+R98</f>
        <v>0.18671604096068736</v>
      </c>
      <c r="W98" s="52">
        <f>L98+N98+O98</f>
        <v>0.9871862811083382</v>
      </c>
      <c r="X98" s="52">
        <f>D98</f>
        <v>0</v>
      </c>
      <c r="Y98" s="52">
        <f>F98</f>
        <v>0.20813938637932047</v>
      </c>
      <c r="Z98" s="52">
        <f>G98+H98+I98+K98+M98</f>
        <v>0.7245689154540438</v>
      </c>
      <c r="AA98" s="7"/>
      <c r="AB98" s="46"/>
      <c r="AC98" s="18" t="s">
        <v>22</v>
      </c>
      <c r="AG98" s="40">
        <v>0.006243102203338204</v>
      </c>
      <c r="AH98" s="40">
        <v>0.023758042404759296</v>
      </c>
      <c r="AI98" s="40">
        <v>0.02839764124622164</v>
      </c>
      <c r="AM98" s="40">
        <v>0.024453220017886305</v>
      </c>
      <c r="AQ98" s="22">
        <v>0.01562812987250303</v>
      </c>
      <c r="AR98" s="22">
        <v>0.0013980454586521986</v>
      </c>
      <c r="AT98" s="22">
        <v>0.03669141465240469</v>
      </c>
      <c r="AU98" s="22">
        <v>0.03634604319373966</v>
      </c>
      <c r="AV98" s="60"/>
      <c r="AW98" s="61">
        <f>SQRT(AQ98*AQ98+AS98*AS98+AR98*AR98)</f>
        <v>0.015690537735089882</v>
      </c>
      <c r="AX98" s="62">
        <f t="shared" si="15"/>
        <v>0.024453220017886305</v>
      </c>
      <c r="AY98" s="62">
        <f t="shared" si="10"/>
        <v>0</v>
      </c>
      <c r="AZ98" s="62">
        <f t="shared" si="11"/>
        <v>0.006243102203338204</v>
      </c>
      <c r="BA98" s="62">
        <f t="shared" si="12"/>
        <v>0.03702526984716586</v>
      </c>
    </row>
    <row r="99" spans="1:53" ht="11.25">
      <c r="A99" s="28"/>
      <c r="B99" s="16" t="s">
        <v>23</v>
      </c>
      <c r="C99" s="22">
        <v>0</v>
      </c>
      <c r="D99" s="22">
        <v>0</v>
      </c>
      <c r="E99" s="22">
        <v>0</v>
      </c>
      <c r="F99" s="22">
        <v>0</v>
      </c>
      <c r="G99" s="22">
        <v>0.06089321798336788</v>
      </c>
      <c r="H99" s="22">
        <v>0.20892280200580793</v>
      </c>
      <c r="I99" s="22">
        <v>0</v>
      </c>
      <c r="J99" s="22">
        <v>0</v>
      </c>
      <c r="K99" s="22">
        <v>0</v>
      </c>
      <c r="L99" s="22">
        <v>0.5013045862678092</v>
      </c>
      <c r="M99" s="22">
        <v>0</v>
      </c>
      <c r="N99" s="22">
        <v>0</v>
      </c>
      <c r="O99" s="22">
        <v>0</v>
      </c>
      <c r="P99" s="22">
        <v>0.14320543328396196</v>
      </c>
      <c r="Q99" s="22">
        <v>0.03130018740938256</v>
      </c>
      <c r="R99" s="22">
        <v>0</v>
      </c>
      <c r="S99" s="7">
        <v>0.9456262269503295</v>
      </c>
      <c r="T99" s="7">
        <v>0.9456262269503295</v>
      </c>
      <c r="U99" s="52">
        <f>(G99+H99+I99+K99+M99)/(D99+F99+N99+O99+P99+Q99+R99)</f>
        <v>1.5461738075664535</v>
      </c>
      <c r="V99" s="52">
        <f>P99+Q99+R99</f>
        <v>0.17450562069334452</v>
      </c>
      <c r="W99" s="52">
        <f>L99+N99+O99</f>
        <v>0.5013045862678092</v>
      </c>
      <c r="X99" s="52">
        <f>D99</f>
        <v>0</v>
      </c>
      <c r="Y99" s="52">
        <f>F99</f>
        <v>0</v>
      </c>
      <c r="Z99" s="52">
        <f>G99+H99+I99+K99+M99</f>
        <v>0.2698160199891758</v>
      </c>
      <c r="AA99" s="7"/>
      <c r="AB99" s="46"/>
      <c r="AC99" s="18" t="s">
        <v>23</v>
      </c>
      <c r="AH99" s="40">
        <v>0.009520757640710057</v>
      </c>
      <c r="AI99" s="40">
        <v>0.018356556565645908</v>
      </c>
      <c r="AM99" s="40">
        <v>0.035107115655015717</v>
      </c>
      <c r="AQ99" s="22">
        <v>0.04370659209321859</v>
      </c>
      <c r="AR99" s="22">
        <v>0.0045705811129836335</v>
      </c>
      <c r="AT99" s="22">
        <v>0.10302289551781701</v>
      </c>
      <c r="AU99" s="22">
        <v>0.10205315455694208</v>
      </c>
      <c r="AV99" s="60"/>
      <c r="AW99" s="61">
        <f>SQRT(AQ99*AQ99+AS99*AS99+AR99*AR99)</f>
        <v>0.04394492466842286</v>
      </c>
      <c r="AX99" s="62">
        <f t="shared" si="15"/>
        <v>0.035107115655015717</v>
      </c>
      <c r="AY99" s="62">
        <f t="shared" si="10"/>
        <v>0</v>
      </c>
      <c r="AZ99" s="62">
        <f t="shared" si="11"/>
        <v>0</v>
      </c>
      <c r="BA99" s="62">
        <f t="shared" si="12"/>
        <v>0.020678684556830418</v>
      </c>
    </row>
    <row r="100" spans="1:53" ht="12" thickBot="1">
      <c r="A100" s="28"/>
      <c r="B100" s="17" t="s">
        <v>24</v>
      </c>
      <c r="C100" s="22">
        <v>0</v>
      </c>
      <c r="D100" s="22">
        <v>0</v>
      </c>
      <c r="E100" s="22">
        <v>0</v>
      </c>
      <c r="F100" s="22">
        <v>0</v>
      </c>
      <c r="G100" s="22">
        <v>0.2546063458129076</v>
      </c>
      <c r="H100" s="22">
        <v>0.22661647717532907</v>
      </c>
      <c r="I100" s="22">
        <v>0</v>
      </c>
      <c r="J100" s="22">
        <v>0.19460431852523455</v>
      </c>
      <c r="K100" s="22">
        <v>0</v>
      </c>
      <c r="L100" s="22">
        <v>0.4353625940928236</v>
      </c>
      <c r="M100" s="22">
        <v>0</v>
      </c>
      <c r="N100" s="22">
        <v>0</v>
      </c>
      <c r="O100" s="22">
        <v>0</v>
      </c>
      <c r="P100" s="22">
        <v>0.16314391950012153</v>
      </c>
      <c r="Q100" s="22">
        <v>0.06733918715006663</v>
      </c>
      <c r="R100" s="22">
        <v>0</v>
      </c>
      <c r="S100" s="7">
        <v>1.3416728422564828</v>
      </c>
      <c r="T100" s="7">
        <v>1.3416728422564828</v>
      </c>
      <c r="U100" s="52">
        <f>(G100+H100+I100+K100+M100)/(D100+F100+N100+O100+P100+Q100+R100)</f>
        <v>2.0878876112972757</v>
      </c>
      <c r="V100" s="52">
        <f>P100+Q100+R100</f>
        <v>0.23048310665018817</v>
      </c>
      <c r="W100" s="52">
        <f>L100+N100+O100</f>
        <v>0.4353625940928236</v>
      </c>
      <c r="X100" s="52">
        <f>D100</f>
        <v>0</v>
      </c>
      <c r="Y100" s="52">
        <f>F100</f>
        <v>0</v>
      </c>
      <c r="Z100" s="52">
        <f>G100+H100+I100+K100+M100</f>
        <v>0.48122282298823665</v>
      </c>
      <c r="AA100" s="7"/>
      <c r="AB100" s="46"/>
      <c r="AC100" s="18" t="s">
        <v>24</v>
      </c>
      <c r="AH100" s="40">
        <v>0.032064344317713336</v>
      </c>
      <c r="AI100" s="40">
        <v>0.026130389700323328</v>
      </c>
      <c r="AK100" s="40">
        <v>0.00935357652211469</v>
      </c>
      <c r="AM100" s="40">
        <v>0.0163387701592244</v>
      </c>
      <c r="AQ100" s="22">
        <v>0.007743731886182509</v>
      </c>
      <c r="AR100" s="22">
        <v>0.006228292179289892</v>
      </c>
      <c r="AT100" s="22">
        <v>0.0017898942646765866</v>
      </c>
      <c r="AU100" s="22">
        <v>0.0017730462254580439</v>
      </c>
      <c r="AV100" s="60"/>
      <c r="AW100" s="61">
        <f>SQRT(AQ100*AQ100+AS100*AS100+AR100*AR100)</f>
        <v>0.0099376560111368</v>
      </c>
      <c r="AX100" s="62">
        <f t="shared" si="15"/>
        <v>0.0163387701592244</v>
      </c>
      <c r="AY100" s="62">
        <f t="shared" si="10"/>
        <v>0</v>
      </c>
      <c r="AZ100" s="62">
        <f t="shared" si="11"/>
        <v>0</v>
      </c>
      <c r="BA100" s="62">
        <f t="shared" si="12"/>
        <v>0.0413632619895438</v>
      </c>
    </row>
    <row r="101" spans="1:29" ht="11.25">
      <c r="A101" s="28"/>
      <c r="B101" s="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22"/>
      <c r="AB101" s="46"/>
      <c r="AC101" s="18"/>
    </row>
    <row r="102" spans="1:29" ht="12" thickBot="1">
      <c r="A102" s="28"/>
      <c r="B102" s="25" t="s">
        <v>31</v>
      </c>
      <c r="C102" s="25"/>
      <c r="D102" s="25"/>
      <c r="E102" s="25"/>
      <c r="F102" s="2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22"/>
      <c r="AB102" s="46"/>
      <c r="AC102" s="43" t="s">
        <v>31</v>
      </c>
    </row>
    <row r="103" spans="1:54" s="55" customFormat="1" ht="10.5" thickBot="1">
      <c r="A103" s="9">
        <v>269.68</v>
      </c>
      <c r="B103" s="53" t="s">
        <v>0</v>
      </c>
      <c r="C103" s="33" t="s">
        <v>1</v>
      </c>
      <c r="D103" s="33" t="s">
        <v>2</v>
      </c>
      <c r="E103" s="33" t="s">
        <v>3</v>
      </c>
      <c r="F103" s="33" t="s">
        <v>4</v>
      </c>
      <c r="G103" s="33" t="s">
        <v>5</v>
      </c>
      <c r="H103" s="33" t="s">
        <v>6</v>
      </c>
      <c r="I103" s="33" t="s">
        <v>7</v>
      </c>
      <c r="J103" s="33" t="s">
        <v>8</v>
      </c>
      <c r="K103" s="33" t="s">
        <v>9</v>
      </c>
      <c r="L103" s="33" t="s">
        <v>10</v>
      </c>
      <c r="M103" s="33" t="s">
        <v>11</v>
      </c>
      <c r="N103" s="33" t="s">
        <v>12</v>
      </c>
      <c r="O103" s="33" t="s">
        <v>13</v>
      </c>
      <c r="P103" s="33" t="s">
        <v>14</v>
      </c>
      <c r="Q103" s="33" t="s">
        <v>15</v>
      </c>
      <c r="R103" s="33" t="s">
        <v>16</v>
      </c>
      <c r="S103" s="34" t="s">
        <v>17</v>
      </c>
      <c r="T103" s="34" t="s">
        <v>18</v>
      </c>
      <c r="U103" s="51" t="s">
        <v>54</v>
      </c>
      <c r="V103" s="51" t="s">
        <v>55</v>
      </c>
      <c r="W103" s="51" t="s">
        <v>56</v>
      </c>
      <c r="X103" s="51" t="s">
        <v>2</v>
      </c>
      <c r="Y103" s="51" t="s">
        <v>4</v>
      </c>
      <c r="Z103" s="51" t="s">
        <v>57</v>
      </c>
      <c r="AA103" s="34"/>
      <c r="AB103" s="12">
        <v>269.68</v>
      </c>
      <c r="AC103" s="54" t="s">
        <v>0</v>
      </c>
      <c r="AD103" s="32" t="s">
        <v>1</v>
      </c>
      <c r="AE103" s="32" t="s">
        <v>2</v>
      </c>
      <c r="AF103" s="32" t="s">
        <v>3</v>
      </c>
      <c r="AG103" s="32" t="s">
        <v>4</v>
      </c>
      <c r="AH103" s="32" t="s">
        <v>5</v>
      </c>
      <c r="AI103" s="32" t="s">
        <v>6</v>
      </c>
      <c r="AJ103" s="32" t="s">
        <v>7</v>
      </c>
      <c r="AK103" s="32" t="s">
        <v>8</v>
      </c>
      <c r="AL103" s="32" t="s">
        <v>9</v>
      </c>
      <c r="AM103" s="32" t="s">
        <v>10</v>
      </c>
      <c r="AN103" s="32" t="s">
        <v>11</v>
      </c>
      <c r="AO103" s="32" t="s">
        <v>12</v>
      </c>
      <c r="AP103" s="32" t="s">
        <v>13</v>
      </c>
      <c r="AQ103" s="32" t="s">
        <v>14</v>
      </c>
      <c r="AR103" s="32" t="s">
        <v>15</v>
      </c>
      <c r="AS103" s="32" t="s">
        <v>16</v>
      </c>
      <c r="AT103" s="33" t="s">
        <v>17</v>
      </c>
      <c r="AU103" s="33" t="s">
        <v>18</v>
      </c>
      <c r="AV103" s="51" t="s">
        <v>54</v>
      </c>
      <c r="AW103" s="58" t="s">
        <v>55</v>
      </c>
      <c r="AX103" s="58" t="s">
        <v>56</v>
      </c>
      <c r="AY103" s="58" t="s">
        <v>2</v>
      </c>
      <c r="AZ103" s="58" t="s">
        <v>4</v>
      </c>
      <c r="BA103" s="58" t="s">
        <v>57</v>
      </c>
      <c r="BB103" s="56"/>
    </row>
    <row r="104" spans="1:53" ht="11.25">
      <c r="A104" s="28"/>
      <c r="B104" s="16" t="s">
        <v>19</v>
      </c>
      <c r="C104" s="22">
        <v>0</v>
      </c>
      <c r="D104" s="22">
        <v>0</v>
      </c>
      <c r="E104" s="22">
        <v>0</v>
      </c>
      <c r="F104" s="22">
        <v>0</v>
      </c>
      <c r="G104" s="22">
        <v>0.3425535587184565</v>
      </c>
      <c r="H104" s="22">
        <v>0.2853863991458575</v>
      </c>
      <c r="I104" s="22">
        <v>0</v>
      </c>
      <c r="J104" s="22">
        <v>0.4094077335039434</v>
      </c>
      <c r="K104" s="22">
        <v>0.09163374648167595</v>
      </c>
      <c r="L104" s="22">
        <v>1.3705751603183827</v>
      </c>
      <c r="M104" s="22">
        <v>0</v>
      </c>
      <c r="N104" s="22">
        <v>0</v>
      </c>
      <c r="O104" s="22">
        <v>0</v>
      </c>
      <c r="P104" s="22">
        <v>0.4805434235676504</v>
      </c>
      <c r="Q104" s="22">
        <v>0.16981386174428642</v>
      </c>
      <c r="R104" s="22">
        <v>0</v>
      </c>
      <c r="S104" s="7">
        <v>3.1499138834802527</v>
      </c>
      <c r="T104" s="7">
        <v>3.1499138834802527</v>
      </c>
      <c r="U104" s="52">
        <f>(G104+H104+I104+K104+M104)/(D104+F104+N104+O104+P104+Q104+R104)</f>
        <v>1.106428298102103</v>
      </c>
      <c r="V104" s="52">
        <f>P104+Q104+R104</f>
        <v>0.6503572853119368</v>
      </c>
      <c r="W104" s="52">
        <f>L104+N104+O104</f>
        <v>1.3705751603183827</v>
      </c>
      <c r="X104" s="52">
        <f>D104</f>
        <v>0</v>
      </c>
      <c r="Y104" s="52">
        <f>F104</f>
        <v>0</v>
      </c>
      <c r="Z104" s="52">
        <f>G104+H104+I104+K104+M104</f>
        <v>0.71957370434599</v>
      </c>
      <c r="AA104" s="7"/>
      <c r="AB104" s="46"/>
      <c r="AC104" s="18" t="s">
        <v>19</v>
      </c>
      <c r="AH104" s="40">
        <v>0.03809201592338437</v>
      </c>
      <c r="AI104" s="40">
        <v>0.0010778826018962215</v>
      </c>
      <c r="AK104" s="40">
        <v>0.02204670408118029</v>
      </c>
      <c r="AL104" s="40">
        <v>0.010558289675345299</v>
      </c>
      <c r="AM104" s="40">
        <v>0.05446633821086633</v>
      </c>
      <c r="AQ104" s="22">
        <v>0.026550797573608148</v>
      </c>
      <c r="AR104" s="22">
        <v>0.03808317596760928</v>
      </c>
      <c r="AT104" s="22">
        <v>0.17080657139247735</v>
      </c>
      <c r="AU104" s="22">
        <v>0.1691987916088345</v>
      </c>
      <c r="AV104" s="60"/>
      <c r="AW104" s="61">
        <f>SQRT(AQ104*AQ104+AS104*AS104+AR104*AR104)</f>
        <v>0.04642491942453546</v>
      </c>
      <c r="AX104" s="62">
        <f aca="true" t="shared" si="16" ref="AX104:AX109">SQRT(AM104*AM104)</f>
        <v>0.05446633821086633</v>
      </c>
      <c r="AY104" s="62">
        <f t="shared" si="10"/>
        <v>0</v>
      </c>
      <c r="AZ104" s="62">
        <f t="shared" si="11"/>
        <v>0</v>
      </c>
      <c r="BA104" s="62">
        <f t="shared" si="12"/>
        <v>0.03954290061287035</v>
      </c>
    </row>
    <row r="105" spans="1:53" ht="11.25">
      <c r="A105" s="28"/>
      <c r="B105" s="16" t="s">
        <v>20</v>
      </c>
      <c r="C105" s="22">
        <v>0</v>
      </c>
      <c r="D105" s="22">
        <v>0</v>
      </c>
      <c r="E105" s="22">
        <v>0</v>
      </c>
      <c r="F105" s="22">
        <v>0.7093450503375871</v>
      </c>
      <c r="G105" s="22">
        <v>0.7257497190675044</v>
      </c>
      <c r="H105" s="22">
        <v>1.0684870278948397</v>
      </c>
      <c r="I105" s="22">
        <v>0</v>
      </c>
      <c r="J105" s="22">
        <v>0.4500693395201221</v>
      </c>
      <c r="K105" s="22">
        <v>0</v>
      </c>
      <c r="L105" s="22">
        <v>2.341604691698301</v>
      </c>
      <c r="M105" s="22">
        <v>0</v>
      </c>
      <c r="N105" s="22">
        <v>0</v>
      </c>
      <c r="O105" s="22">
        <v>0</v>
      </c>
      <c r="P105" s="22">
        <v>0.3099291255564112</v>
      </c>
      <c r="Q105" s="22">
        <v>0.04173865655769453</v>
      </c>
      <c r="R105" s="22">
        <v>0.012149962350463965</v>
      </c>
      <c r="S105" s="7">
        <v>5.659073572982925</v>
      </c>
      <c r="T105" s="7">
        <v>5.659073572982925</v>
      </c>
      <c r="U105" s="52">
        <f>(G105+H105+I105+K105+M105)/(D105+F105+N105+O105+P105+Q105+R105)</f>
        <v>1.6719147883738565</v>
      </c>
      <c r="V105" s="52">
        <f>P105+Q105+R105</f>
        <v>0.3638177444645697</v>
      </c>
      <c r="W105" s="52">
        <f>L105+N105+O105</f>
        <v>2.341604691698301</v>
      </c>
      <c r="X105" s="52">
        <f>D105</f>
        <v>0</v>
      </c>
      <c r="Y105" s="52">
        <f>F105</f>
        <v>0.7093450503375871</v>
      </c>
      <c r="Z105" s="52">
        <f>G105+H105+I105+K105+M105</f>
        <v>1.7942367469623441</v>
      </c>
      <c r="AA105" s="7"/>
      <c r="AB105" s="46"/>
      <c r="AC105" s="18" t="s">
        <v>20</v>
      </c>
      <c r="AG105" s="40">
        <v>0</v>
      </c>
      <c r="AH105" s="40">
        <v>0</v>
      </c>
      <c r="AI105" s="40">
        <v>0</v>
      </c>
      <c r="AK105" s="40">
        <v>0</v>
      </c>
      <c r="AM105" s="40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60"/>
      <c r="AW105" s="61">
        <f>SQRT(AQ105*AQ105+AS105*AS105+AR105*AR105)</f>
        <v>0</v>
      </c>
      <c r="AX105" s="62">
        <f t="shared" si="16"/>
        <v>0</v>
      </c>
      <c r="AY105" s="62">
        <f t="shared" si="10"/>
        <v>0</v>
      </c>
      <c r="AZ105" s="62">
        <f t="shared" si="11"/>
        <v>0</v>
      </c>
      <c r="BA105" s="62">
        <f t="shared" si="12"/>
        <v>0</v>
      </c>
    </row>
    <row r="106" spans="1:53" ht="11.25">
      <c r="A106" s="28"/>
      <c r="B106" s="16" t="s">
        <v>21</v>
      </c>
      <c r="C106" s="22">
        <v>0</v>
      </c>
      <c r="D106" s="22">
        <v>0</v>
      </c>
      <c r="E106" s="22">
        <v>0</v>
      </c>
      <c r="F106" s="22">
        <v>0.4628645075556642</v>
      </c>
      <c r="G106" s="22">
        <v>0.705984067529823</v>
      </c>
      <c r="H106" s="22">
        <v>0.12795528466301112</v>
      </c>
      <c r="I106" s="22">
        <v>0</v>
      </c>
      <c r="J106" s="22">
        <v>0.26078721513129033</v>
      </c>
      <c r="K106" s="22">
        <v>0</v>
      </c>
      <c r="L106" s="22">
        <v>2.1607282216173713</v>
      </c>
      <c r="M106" s="22">
        <v>0</v>
      </c>
      <c r="N106" s="22">
        <v>0</v>
      </c>
      <c r="O106" s="22">
        <v>0</v>
      </c>
      <c r="P106" s="22">
        <v>0.6609739624345823</v>
      </c>
      <c r="Q106" s="22">
        <v>0.25880819655331905</v>
      </c>
      <c r="R106" s="22">
        <v>0.04366034310665129</v>
      </c>
      <c r="S106" s="7">
        <v>4.681761798591713</v>
      </c>
      <c r="T106" s="7">
        <v>4.681761798591713</v>
      </c>
      <c r="U106" s="52">
        <f>(G106+H106+I106+K106+M106)/(D106+F106+N106+O106+P106+Q106+R106)</f>
        <v>0.5846843257100355</v>
      </c>
      <c r="V106" s="52">
        <f>P106+Q106+R106</f>
        <v>0.9634425020945527</v>
      </c>
      <c r="W106" s="52">
        <f>L106+N106+O106</f>
        <v>2.1607282216173713</v>
      </c>
      <c r="X106" s="52">
        <f>D106</f>
        <v>0</v>
      </c>
      <c r="Y106" s="52">
        <f>F106</f>
        <v>0.4628645075556642</v>
      </c>
      <c r="Z106" s="52">
        <f>G106+H106+I106+K106+M106</f>
        <v>0.8339393521928341</v>
      </c>
      <c r="AA106" s="7"/>
      <c r="AB106" s="46"/>
      <c r="AC106" s="18" t="s">
        <v>21</v>
      </c>
      <c r="AG106" s="40">
        <v>0.008573947428658748</v>
      </c>
      <c r="AH106" s="40">
        <v>0.06380458130825849</v>
      </c>
      <c r="AI106" s="40">
        <v>0.003872824512149759</v>
      </c>
      <c r="AK106" s="40">
        <v>0.004737536974651826</v>
      </c>
      <c r="AM106" s="40">
        <v>0.24145304907620369</v>
      </c>
      <c r="AQ106" s="22">
        <v>0.03772311891720084</v>
      </c>
      <c r="AR106" s="22">
        <v>0.044709500736361325</v>
      </c>
      <c r="AS106" s="22">
        <v>0.015552106227087352</v>
      </c>
      <c r="AT106" s="22">
        <v>0.17782927592667225</v>
      </c>
      <c r="AU106" s="22">
        <v>0.17615539234922026</v>
      </c>
      <c r="AV106" s="60"/>
      <c r="AW106" s="61">
        <f>SQRT(AQ106*AQ106+AS106*AS106+AR106*AR106)</f>
        <v>0.0605296717737225</v>
      </c>
      <c r="AX106" s="62">
        <f t="shared" si="16"/>
        <v>0.24145304907620369</v>
      </c>
      <c r="AY106" s="62">
        <f t="shared" si="10"/>
        <v>0</v>
      </c>
      <c r="AZ106" s="62">
        <f t="shared" si="11"/>
        <v>0.008573947428658748</v>
      </c>
      <c r="BA106" s="62">
        <f t="shared" si="12"/>
        <v>0.06392201002490516</v>
      </c>
    </row>
    <row r="107" spans="1:53" ht="11.25">
      <c r="A107" s="28"/>
      <c r="B107" s="16" t="s">
        <v>22</v>
      </c>
      <c r="C107" s="22">
        <v>0</v>
      </c>
      <c r="D107" s="22">
        <v>0</v>
      </c>
      <c r="E107" s="22">
        <v>0</v>
      </c>
      <c r="F107" s="22">
        <v>0</v>
      </c>
      <c r="G107" s="22">
        <v>0.1495134246412906</v>
      </c>
      <c r="H107" s="22">
        <v>0.11322890498714974</v>
      </c>
      <c r="I107" s="22">
        <v>0</v>
      </c>
      <c r="J107" s="22">
        <v>0.18124391120843242</v>
      </c>
      <c r="K107" s="22">
        <v>0.04366942727468729</v>
      </c>
      <c r="L107" s="22">
        <v>1.4341598738903876</v>
      </c>
      <c r="M107" s="22">
        <v>0</v>
      </c>
      <c r="N107" s="22">
        <v>0</v>
      </c>
      <c r="O107" s="22">
        <v>0</v>
      </c>
      <c r="P107" s="22">
        <v>0.48662547072269724</v>
      </c>
      <c r="Q107" s="22">
        <v>0.13441178731476827</v>
      </c>
      <c r="R107" s="22">
        <v>0</v>
      </c>
      <c r="S107" s="7">
        <v>2.542852800039413</v>
      </c>
      <c r="T107" s="7">
        <v>2.542852800039413</v>
      </c>
      <c r="U107" s="52">
        <f>(G107+H107+I107+K107+M107)/(D107+F107+N107+O107+P107+Q107+R107)</f>
        <v>0.49338707611748905</v>
      </c>
      <c r="V107" s="52">
        <f>P107+Q107+R107</f>
        <v>0.6210372580374655</v>
      </c>
      <c r="W107" s="52">
        <f>L107+N107+O107</f>
        <v>1.4341598738903876</v>
      </c>
      <c r="X107" s="52">
        <f>D107</f>
        <v>0</v>
      </c>
      <c r="Y107" s="52">
        <f>F107</f>
        <v>0</v>
      </c>
      <c r="Z107" s="52">
        <f>G107+H107+I107+K107+M107</f>
        <v>0.30641175690312766</v>
      </c>
      <c r="AA107" s="7"/>
      <c r="AB107" s="46"/>
      <c r="AC107" s="18" t="s">
        <v>22</v>
      </c>
      <c r="AH107" s="40">
        <v>0.015207488843418625</v>
      </c>
      <c r="AI107" s="40">
        <v>0.005550814295572666</v>
      </c>
      <c r="AK107" s="40">
        <v>0</v>
      </c>
      <c r="AL107" s="40">
        <v>0.014899397427743197</v>
      </c>
      <c r="AM107" s="40">
        <v>0.03030033969549853</v>
      </c>
      <c r="AQ107" s="22">
        <v>0.003932075920651548</v>
      </c>
      <c r="AR107" s="22">
        <v>0.011147490398808083</v>
      </c>
      <c r="AT107" s="22">
        <v>0.07112774163786437</v>
      </c>
      <c r="AU107" s="22">
        <v>0.0704582255640433</v>
      </c>
      <c r="AV107" s="60"/>
      <c r="AW107" s="61">
        <f>SQRT(AQ107*AQ107+AS107*AS107+AR107*AR107)</f>
        <v>0.011820649865269088</v>
      </c>
      <c r="AX107" s="62">
        <f t="shared" si="16"/>
        <v>0.03030033969549853</v>
      </c>
      <c r="AY107" s="62">
        <f t="shared" si="10"/>
        <v>0</v>
      </c>
      <c r="AZ107" s="62">
        <f t="shared" si="11"/>
        <v>0</v>
      </c>
      <c r="BA107" s="62">
        <f t="shared" si="12"/>
        <v>0.02200162039433633</v>
      </c>
    </row>
    <row r="108" spans="1:53" ht="11.25">
      <c r="A108" s="28"/>
      <c r="B108" s="16" t="s">
        <v>23</v>
      </c>
      <c r="C108" s="22">
        <v>0</v>
      </c>
      <c r="D108" s="22">
        <v>0</v>
      </c>
      <c r="E108" s="22">
        <v>0</v>
      </c>
      <c r="F108" s="22">
        <v>0</v>
      </c>
      <c r="G108" s="22">
        <v>0.07876931967525223</v>
      </c>
      <c r="H108" s="22">
        <v>0.07655124633643591</v>
      </c>
      <c r="I108" s="22">
        <v>0</v>
      </c>
      <c r="J108" s="22">
        <v>0.11251523846445122</v>
      </c>
      <c r="K108" s="22">
        <v>0.027701601443799462</v>
      </c>
      <c r="L108" s="22">
        <v>0.4226833597832408</v>
      </c>
      <c r="M108" s="22">
        <v>0</v>
      </c>
      <c r="N108" s="22">
        <v>0</v>
      </c>
      <c r="O108" s="22">
        <v>0</v>
      </c>
      <c r="P108" s="22">
        <v>0.23592294009369424</v>
      </c>
      <c r="Q108" s="22">
        <v>0.08932953324854451</v>
      </c>
      <c r="R108" s="22">
        <v>0</v>
      </c>
      <c r="S108" s="7">
        <v>1.0434732390454182</v>
      </c>
      <c r="T108" s="7">
        <v>1.0434732390454182</v>
      </c>
      <c r="U108" s="52">
        <f>(G108+H108+I108+K108+M108)/(D108+F108+N108+O108+P108+Q108+R108)</f>
        <v>0.5627079959601327</v>
      </c>
      <c r="V108" s="52">
        <f>P108+Q108+R108</f>
        <v>0.3252524733422387</v>
      </c>
      <c r="W108" s="52">
        <f>L108+N108+O108</f>
        <v>0.4226833597832408</v>
      </c>
      <c r="X108" s="52">
        <f>D108</f>
        <v>0</v>
      </c>
      <c r="Y108" s="52">
        <f>F108</f>
        <v>0</v>
      </c>
      <c r="Z108" s="52">
        <f>G108+H108+I108+K108+M108</f>
        <v>0.1830221674554876</v>
      </c>
      <c r="AA108" s="7"/>
      <c r="AB108" s="46"/>
      <c r="AC108" s="18" t="s">
        <v>23</v>
      </c>
      <c r="AH108" s="40">
        <v>0.01726336948606542</v>
      </c>
      <c r="AI108" s="40">
        <v>0.0013965449389986419</v>
      </c>
      <c r="AK108" s="40">
        <v>0.01769281206988218</v>
      </c>
      <c r="AL108" s="40">
        <v>0</v>
      </c>
      <c r="AM108" s="40">
        <v>0.03889147392898459</v>
      </c>
      <c r="AQ108" s="22">
        <v>0.03908447086407753</v>
      </c>
      <c r="AR108" s="22">
        <v>0.008873496887169175</v>
      </c>
      <c r="AT108" s="22">
        <v>0.07005072213783389</v>
      </c>
      <c r="AU108" s="22">
        <v>0.06939134390686408</v>
      </c>
      <c r="AV108" s="60"/>
      <c r="AW108" s="61">
        <f>SQRT(AQ108*AQ108+AS108*AS108+AR108*AR108)</f>
        <v>0.04007910689787793</v>
      </c>
      <c r="AX108" s="62">
        <f t="shared" si="16"/>
        <v>0.03889147392898459</v>
      </c>
      <c r="AY108" s="62">
        <f t="shared" si="10"/>
        <v>0</v>
      </c>
      <c r="AZ108" s="62">
        <f t="shared" si="11"/>
        <v>0</v>
      </c>
      <c r="BA108" s="62">
        <f t="shared" si="12"/>
        <v>0.017319765119049896</v>
      </c>
    </row>
    <row r="109" spans="1:53" ht="12" thickBot="1">
      <c r="A109" s="28"/>
      <c r="B109" s="17" t="s">
        <v>24</v>
      </c>
      <c r="C109" s="22">
        <v>0</v>
      </c>
      <c r="D109" s="22">
        <v>0</v>
      </c>
      <c r="E109" s="22">
        <v>0</v>
      </c>
      <c r="F109" s="22">
        <v>0</v>
      </c>
      <c r="G109" s="22">
        <v>0.3093686062064178</v>
      </c>
      <c r="H109" s="22">
        <v>0.16128294949889158</v>
      </c>
      <c r="I109" s="22">
        <v>0</v>
      </c>
      <c r="J109" s="22">
        <v>0</v>
      </c>
      <c r="K109" s="22">
        <v>0</v>
      </c>
      <c r="L109" s="22">
        <v>0.5318368381358903</v>
      </c>
      <c r="M109" s="22">
        <v>0</v>
      </c>
      <c r="N109" s="22">
        <v>0</v>
      </c>
      <c r="O109" s="22">
        <v>0</v>
      </c>
      <c r="P109" s="22">
        <v>0.18005145012145532</v>
      </c>
      <c r="Q109" s="22">
        <v>0.04582086135376715</v>
      </c>
      <c r="R109" s="22">
        <v>0.019646405708794137</v>
      </c>
      <c r="S109" s="7">
        <v>1.2480071110252164</v>
      </c>
      <c r="T109" s="7">
        <v>1.2480071110252164</v>
      </c>
      <c r="U109" s="52">
        <f>(G109+H109+I109+K109+M109)/(D109+F109+N109+O109+P109+Q109+R109)</f>
        <v>1.9169681281470503</v>
      </c>
      <c r="V109" s="52">
        <f>P109+Q109+R109</f>
        <v>0.2455187171840166</v>
      </c>
      <c r="W109" s="52">
        <f>L109+N109+O109</f>
        <v>0.5318368381358903</v>
      </c>
      <c r="X109" s="52">
        <f>D109</f>
        <v>0</v>
      </c>
      <c r="Y109" s="52">
        <f>F109</f>
        <v>0</v>
      </c>
      <c r="Z109" s="52">
        <f>G109+H109+I109+K109+M109</f>
        <v>0.47065155570530937</v>
      </c>
      <c r="AA109" s="7"/>
      <c r="AB109" s="46"/>
      <c r="AC109" s="18" t="s">
        <v>24</v>
      </c>
      <c r="AH109" s="40">
        <v>0</v>
      </c>
      <c r="AI109" s="40">
        <v>0</v>
      </c>
      <c r="AM109" s="40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60"/>
      <c r="AW109" s="61">
        <f>SQRT(AQ109*AQ109+AS109*AS109+AR109*AR109)</f>
        <v>0</v>
      </c>
      <c r="AX109" s="62">
        <f t="shared" si="16"/>
        <v>0</v>
      </c>
      <c r="AY109" s="62">
        <f t="shared" si="10"/>
        <v>0</v>
      </c>
      <c r="AZ109" s="62">
        <f t="shared" si="11"/>
        <v>0</v>
      </c>
      <c r="BA109" s="62">
        <f t="shared" si="12"/>
        <v>0</v>
      </c>
    </row>
    <row r="110" spans="1:29" ht="11.25">
      <c r="A110" s="28"/>
      <c r="B110" s="1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22"/>
      <c r="AB110" s="46"/>
      <c r="AC110" s="18"/>
    </row>
    <row r="111" spans="1:29" ht="12" thickBot="1">
      <c r="A111" s="28"/>
      <c r="B111" s="14" t="s">
        <v>41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22"/>
      <c r="AB111" s="46"/>
      <c r="AC111" s="43" t="s">
        <v>41</v>
      </c>
    </row>
    <row r="112" spans="1:54" s="55" customFormat="1" ht="10.5" thickBot="1">
      <c r="A112" s="9">
        <v>269.93</v>
      </c>
      <c r="B112" s="53" t="s">
        <v>0</v>
      </c>
      <c r="C112" s="33" t="s">
        <v>1</v>
      </c>
      <c r="D112" s="33" t="s">
        <v>2</v>
      </c>
      <c r="E112" s="33" t="s">
        <v>3</v>
      </c>
      <c r="F112" s="33" t="s">
        <v>4</v>
      </c>
      <c r="G112" s="33" t="s">
        <v>5</v>
      </c>
      <c r="H112" s="33" t="s">
        <v>6</v>
      </c>
      <c r="I112" s="33" t="s">
        <v>7</v>
      </c>
      <c r="J112" s="33" t="s">
        <v>8</v>
      </c>
      <c r="K112" s="33" t="s">
        <v>9</v>
      </c>
      <c r="L112" s="33" t="s">
        <v>10</v>
      </c>
      <c r="M112" s="33" t="s">
        <v>11</v>
      </c>
      <c r="N112" s="33" t="s">
        <v>12</v>
      </c>
      <c r="O112" s="33" t="s">
        <v>13</v>
      </c>
      <c r="P112" s="33" t="s">
        <v>14</v>
      </c>
      <c r="Q112" s="33" t="s">
        <v>15</v>
      </c>
      <c r="R112" s="33" t="s">
        <v>16</v>
      </c>
      <c r="S112" s="34" t="s">
        <v>17</v>
      </c>
      <c r="T112" s="34" t="s">
        <v>18</v>
      </c>
      <c r="U112" s="51" t="s">
        <v>54</v>
      </c>
      <c r="V112" s="51" t="s">
        <v>55</v>
      </c>
      <c r="W112" s="51" t="s">
        <v>56</v>
      </c>
      <c r="X112" s="51" t="s">
        <v>2</v>
      </c>
      <c r="Y112" s="51" t="s">
        <v>4</v>
      </c>
      <c r="Z112" s="51" t="s">
        <v>57</v>
      </c>
      <c r="AA112" s="34"/>
      <c r="AB112" s="12">
        <v>269.93</v>
      </c>
      <c r="AC112" s="54" t="s">
        <v>0</v>
      </c>
      <c r="AD112" s="32" t="s">
        <v>1</v>
      </c>
      <c r="AE112" s="32" t="s">
        <v>2</v>
      </c>
      <c r="AF112" s="32" t="s">
        <v>3</v>
      </c>
      <c r="AG112" s="32" t="s">
        <v>4</v>
      </c>
      <c r="AH112" s="32" t="s">
        <v>5</v>
      </c>
      <c r="AI112" s="32" t="s">
        <v>6</v>
      </c>
      <c r="AJ112" s="32" t="s">
        <v>7</v>
      </c>
      <c r="AK112" s="32" t="s">
        <v>8</v>
      </c>
      <c r="AL112" s="32" t="s">
        <v>9</v>
      </c>
      <c r="AM112" s="32" t="s">
        <v>10</v>
      </c>
      <c r="AN112" s="32" t="s">
        <v>11</v>
      </c>
      <c r="AO112" s="32" t="s">
        <v>12</v>
      </c>
      <c r="AP112" s="32" t="s">
        <v>13</v>
      </c>
      <c r="AQ112" s="32" t="s">
        <v>14</v>
      </c>
      <c r="AR112" s="32" t="s">
        <v>15</v>
      </c>
      <c r="AS112" s="32" t="s">
        <v>16</v>
      </c>
      <c r="AT112" s="33" t="s">
        <v>17</v>
      </c>
      <c r="AU112" s="33" t="s">
        <v>18</v>
      </c>
      <c r="AV112" s="51" t="s">
        <v>54</v>
      </c>
      <c r="AW112" s="58" t="s">
        <v>55</v>
      </c>
      <c r="AX112" s="58" t="s">
        <v>56</v>
      </c>
      <c r="AY112" s="58" t="s">
        <v>2</v>
      </c>
      <c r="AZ112" s="58" t="s">
        <v>4</v>
      </c>
      <c r="BA112" s="58" t="s">
        <v>57</v>
      </c>
      <c r="BB112" s="56"/>
    </row>
    <row r="113" spans="1:53" ht="11.25">
      <c r="A113" s="28"/>
      <c r="B113" s="16" t="s">
        <v>19</v>
      </c>
      <c r="C113" s="22">
        <v>7.120450506446923</v>
      </c>
      <c r="D113" s="22">
        <v>0</v>
      </c>
      <c r="E113" s="22">
        <v>0</v>
      </c>
      <c r="F113" s="22">
        <v>0.3377175846684042</v>
      </c>
      <c r="G113" s="22">
        <v>0.11071101007519639</v>
      </c>
      <c r="H113" s="22">
        <v>0.1619091539214608</v>
      </c>
      <c r="I113" s="22">
        <v>0</v>
      </c>
      <c r="J113" s="22">
        <v>0.2548669553034174</v>
      </c>
      <c r="K113" s="22">
        <v>0.043492636565425805</v>
      </c>
      <c r="L113" s="22">
        <v>0.9092763481436251</v>
      </c>
      <c r="M113" s="22">
        <v>0</v>
      </c>
      <c r="N113" s="22">
        <v>0</v>
      </c>
      <c r="O113" s="22">
        <v>0</v>
      </c>
      <c r="P113" s="22">
        <v>0.494524075118432</v>
      </c>
      <c r="Q113" s="22">
        <v>0.5732293409307828</v>
      </c>
      <c r="R113" s="22">
        <v>0.1216263632388198</v>
      </c>
      <c r="S113" s="7">
        <v>10.127803974412487</v>
      </c>
      <c r="T113" s="7">
        <v>3.0073534679655642</v>
      </c>
      <c r="U113" s="52">
        <f>(G113+H113+I113+K113+M113)/(D113+F113+N113+O113+P113+Q113+R113)</f>
        <v>0.20700238768213883</v>
      </c>
      <c r="V113" s="52">
        <f>P113+Q113+R113</f>
        <v>1.1893797792880345</v>
      </c>
      <c r="W113" s="52">
        <f>L113+N113+O113</f>
        <v>0.9092763481436251</v>
      </c>
      <c r="X113" s="52">
        <f>D113</f>
        <v>0</v>
      </c>
      <c r="Y113" s="52">
        <f>F113</f>
        <v>0.3377175846684042</v>
      </c>
      <c r="Z113" s="52">
        <f>G113+H113+I113+K113+M113</f>
        <v>0.31611280056208296</v>
      </c>
      <c r="AA113" s="7"/>
      <c r="AB113" s="46"/>
      <c r="AC113" s="18" t="s">
        <v>19</v>
      </c>
      <c r="AD113" s="40">
        <v>0.3705565464281583</v>
      </c>
      <c r="AG113" s="40">
        <v>0.014030075674656365</v>
      </c>
      <c r="AH113" s="40">
        <v>0.0027138845647168342</v>
      </c>
      <c r="AI113" s="40">
        <v>0.001542984750494661</v>
      </c>
      <c r="AK113" s="40">
        <v>0.010412783366327274</v>
      </c>
      <c r="AL113" s="40">
        <v>0.008021436441266185</v>
      </c>
      <c r="AM113" s="40">
        <v>0.008198730974906681</v>
      </c>
      <c r="AQ113" s="22">
        <v>0.0074148162808576855</v>
      </c>
      <c r="AR113" s="22">
        <v>0.0013607113239940346</v>
      </c>
      <c r="AS113" s="22">
        <v>0</v>
      </c>
      <c r="AT113" s="22">
        <v>0.30762749845937737</v>
      </c>
      <c r="AU113" s="22">
        <v>0.01429011752194574</v>
      </c>
      <c r="AV113" s="60"/>
      <c r="AW113" s="61">
        <f>SQRT(AQ113*AQ113+AS113*AS113+AR113*AR113)</f>
        <v>0.00753863620200085</v>
      </c>
      <c r="AX113" s="62">
        <f aca="true" t="shared" si="17" ref="AX113:AX118">SQRT(AM113*AM113)</f>
        <v>0.008198730974906681</v>
      </c>
      <c r="AY113" s="62">
        <f t="shared" si="10"/>
        <v>0</v>
      </c>
      <c r="AZ113" s="62">
        <f t="shared" si="11"/>
        <v>0.014030075674656365</v>
      </c>
      <c r="BA113" s="62">
        <f t="shared" si="12"/>
        <v>0.008607520778490196</v>
      </c>
    </row>
    <row r="114" spans="1:53" ht="11.25">
      <c r="A114" s="28"/>
      <c r="B114" s="16" t="s">
        <v>20</v>
      </c>
      <c r="C114" s="22">
        <v>3.9105009320490147</v>
      </c>
      <c r="D114" s="22">
        <v>0</v>
      </c>
      <c r="E114" s="22">
        <v>0</v>
      </c>
      <c r="F114" s="22">
        <v>0.3656383796865288</v>
      </c>
      <c r="G114" s="22">
        <v>0.08839097877206059</v>
      </c>
      <c r="H114" s="22">
        <v>0.15758838545788706</v>
      </c>
      <c r="I114" s="22">
        <v>0</v>
      </c>
      <c r="J114" s="22">
        <v>0.2505623293536388</v>
      </c>
      <c r="K114" s="22">
        <v>0</v>
      </c>
      <c r="L114" s="22">
        <v>1.7669060143036854</v>
      </c>
      <c r="M114" s="22">
        <v>0</v>
      </c>
      <c r="N114" s="22">
        <v>0</v>
      </c>
      <c r="O114" s="22">
        <v>0</v>
      </c>
      <c r="P114" s="22">
        <v>0.6056851050797816</v>
      </c>
      <c r="Q114" s="22">
        <v>2.1142716471368406</v>
      </c>
      <c r="R114" s="22">
        <v>0.12679156785828613</v>
      </c>
      <c r="S114" s="7">
        <v>9.386335339697725</v>
      </c>
      <c r="T114" s="7">
        <v>5.47583440764871</v>
      </c>
      <c r="U114" s="52">
        <f>(G114+H114+I114+K114+M114)/(D114+F114+N114+O114+P114+Q114+R114)</f>
        <v>0.07657215248967844</v>
      </c>
      <c r="V114" s="52">
        <f>P114+Q114+R114</f>
        <v>2.846748320074908</v>
      </c>
      <c r="W114" s="52">
        <f>L114+N114+O114</f>
        <v>1.7669060143036854</v>
      </c>
      <c r="X114" s="52">
        <f>D114</f>
        <v>0</v>
      </c>
      <c r="Y114" s="52">
        <f>F114</f>
        <v>0.3656383796865288</v>
      </c>
      <c r="Z114" s="52">
        <f>G114+H114+I114+K114+M114</f>
        <v>0.24597936422994765</v>
      </c>
      <c r="AA114" s="7"/>
      <c r="AB114" s="46"/>
      <c r="AC114" s="18" t="s">
        <v>20</v>
      </c>
      <c r="AD114" s="40">
        <v>0.011945706431700565</v>
      </c>
      <c r="AG114" s="40">
        <v>0.003241050578753527</v>
      </c>
      <c r="AH114" s="40">
        <v>0.0011091246297246886</v>
      </c>
      <c r="AI114" s="40">
        <v>0.015197131003089219</v>
      </c>
      <c r="AK114" s="40">
        <v>0.019194909697892965</v>
      </c>
      <c r="AM114" s="40">
        <v>0.002422794110896306</v>
      </c>
      <c r="AQ114" s="22">
        <v>0.029368735189885583</v>
      </c>
      <c r="AR114" s="22">
        <v>0.06083103322088433</v>
      </c>
      <c r="AS114" s="22">
        <v>0.009170757825491432</v>
      </c>
      <c r="AT114" s="22">
        <v>0.05041692713176385</v>
      </c>
      <c r="AU114" s="22">
        <v>0.0602267347239606</v>
      </c>
      <c r="AV114" s="60"/>
      <c r="AW114" s="61">
        <f>SQRT(AQ114*AQ114+AS114*AS114+AR114*AR114)</f>
        <v>0.06816920131898106</v>
      </c>
      <c r="AX114" s="62">
        <f t="shared" si="17"/>
        <v>0.002422794110896306</v>
      </c>
      <c r="AY114" s="62">
        <f t="shared" si="10"/>
        <v>0</v>
      </c>
      <c r="AZ114" s="62">
        <f t="shared" si="11"/>
        <v>0.003241050578753527</v>
      </c>
      <c r="BA114" s="62">
        <f t="shared" si="12"/>
        <v>0.015237550596120017</v>
      </c>
    </row>
    <row r="115" spans="1:53" ht="11.25">
      <c r="A115" s="28"/>
      <c r="B115" s="16" t="s">
        <v>21</v>
      </c>
      <c r="C115" s="22">
        <v>4.002888129020955</v>
      </c>
      <c r="D115" s="22">
        <v>0</v>
      </c>
      <c r="E115" s="22">
        <v>0</v>
      </c>
      <c r="F115" s="22">
        <v>0.2042807686483156</v>
      </c>
      <c r="G115" s="22">
        <v>0.06643814311124088</v>
      </c>
      <c r="H115" s="22">
        <v>0.16825033230606118</v>
      </c>
      <c r="I115" s="22">
        <v>0</v>
      </c>
      <c r="J115" s="22">
        <v>0.1858917627738907</v>
      </c>
      <c r="K115" s="22">
        <v>0</v>
      </c>
      <c r="L115" s="22">
        <v>1.0797555429470005</v>
      </c>
      <c r="M115" s="22">
        <v>0</v>
      </c>
      <c r="N115" s="22">
        <v>0</v>
      </c>
      <c r="O115" s="22">
        <v>0</v>
      </c>
      <c r="P115" s="22">
        <v>0.5121669118565622</v>
      </c>
      <c r="Q115" s="22">
        <v>0.34761325552606775</v>
      </c>
      <c r="R115" s="22">
        <v>0.10389718471581491</v>
      </c>
      <c r="S115" s="7">
        <v>6.67118203090591</v>
      </c>
      <c r="T115" s="7">
        <v>2.6682939018849545</v>
      </c>
      <c r="U115" s="52">
        <f>(G115+H115+I115+K115+M115)/(D115+F115+N115+O115+P115+Q115+R115)</f>
        <v>0.2009391186622759</v>
      </c>
      <c r="V115" s="52">
        <f>P115+Q115+R115</f>
        <v>0.9636773520984449</v>
      </c>
      <c r="W115" s="52">
        <f>L115+N115+O115</f>
        <v>1.0797555429470005</v>
      </c>
      <c r="X115" s="52">
        <f>D115</f>
        <v>0</v>
      </c>
      <c r="Y115" s="52">
        <f>F115</f>
        <v>0.2042807686483156</v>
      </c>
      <c r="Z115" s="52">
        <f>G115+H115+I115+K115+M115</f>
        <v>0.23468847541730206</v>
      </c>
      <c r="AA115" s="7"/>
      <c r="AB115" s="46"/>
      <c r="AC115" s="18" t="s">
        <v>21</v>
      </c>
      <c r="AD115" s="40">
        <v>0.42040373608814124</v>
      </c>
      <c r="AG115" s="40">
        <v>0.00435615849483791</v>
      </c>
      <c r="AH115" s="40">
        <v>0.0028015119230654782</v>
      </c>
      <c r="AI115" s="40">
        <v>0.023156883972126785</v>
      </c>
      <c r="AK115" s="40">
        <v>0.015070501121376392</v>
      </c>
      <c r="AM115" s="40">
        <v>0.007987258189931058</v>
      </c>
      <c r="AQ115" s="22">
        <v>0.007031699783709434</v>
      </c>
      <c r="AR115" s="22">
        <v>0.0072453254106252165</v>
      </c>
      <c r="AS115" s="22">
        <v>0.010394651535973153</v>
      </c>
      <c r="AT115" s="22">
        <v>0.33832548239894134</v>
      </c>
      <c r="AU115" s="22">
        <v>0.02679585730422985</v>
      </c>
      <c r="AV115" s="60"/>
      <c r="AW115" s="61">
        <f>SQRT(AQ115*AQ115+AS115*AS115+AR115*AR115)</f>
        <v>0.014490973835749611</v>
      </c>
      <c r="AX115" s="62">
        <f t="shared" si="17"/>
        <v>0.007987258189931058</v>
      </c>
      <c r="AY115" s="62">
        <f t="shared" si="10"/>
        <v>0</v>
      </c>
      <c r="AZ115" s="62">
        <f t="shared" si="11"/>
        <v>0.00435615849483791</v>
      </c>
      <c r="BA115" s="62">
        <f t="shared" si="12"/>
        <v>0.023325731378750388</v>
      </c>
    </row>
    <row r="116" spans="1:53" ht="11.25">
      <c r="A116" s="28"/>
      <c r="B116" s="16" t="s">
        <v>22</v>
      </c>
      <c r="C116" s="22">
        <v>4.925796800340604</v>
      </c>
      <c r="D116" s="22">
        <v>1.673684461246571</v>
      </c>
      <c r="E116" s="22">
        <v>0</v>
      </c>
      <c r="F116" s="22">
        <v>0.16175542311268973</v>
      </c>
      <c r="G116" s="22">
        <v>0.05083154414694291</v>
      </c>
      <c r="H116" s="22">
        <v>0.22938239252202586</v>
      </c>
      <c r="I116" s="22">
        <v>0</v>
      </c>
      <c r="J116" s="22">
        <v>0.15053676064273466</v>
      </c>
      <c r="K116" s="22">
        <v>0</v>
      </c>
      <c r="L116" s="22">
        <v>1.2177125877278652</v>
      </c>
      <c r="M116" s="22">
        <v>0</v>
      </c>
      <c r="N116" s="22">
        <v>0</v>
      </c>
      <c r="O116" s="22">
        <v>0</v>
      </c>
      <c r="P116" s="22">
        <v>0.5613306769309528</v>
      </c>
      <c r="Q116" s="22">
        <v>0.2085631019924454</v>
      </c>
      <c r="R116" s="22">
        <v>0.08092684393882263</v>
      </c>
      <c r="S116" s="7">
        <v>9.260520592601653</v>
      </c>
      <c r="T116" s="7">
        <v>4.334723792261049</v>
      </c>
      <c r="U116" s="52">
        <f>(G116+H116+I116+K116+M116)/(D116+F116+N116+O116+P116+Q116+R116)</f>
        <v>0.10431376105022906</v>
      </c>
      <c r="V116" s="52">
        <f>P116+Q116+R116</f>
        <v>0.8508206228622209</v>
      </c>
      <c r="W116" s="52">
        <f>L116+N116+O116</f>
        <v>1.2177125877278652</v>
      </c>
      <c r="X116" s="52">
        <f>D116</f>
        <v>1.673684461246571</v>
      </c>
      <c r="Y116" s="52">
        <f>F116</f>
        <v>0.16175542311268973</v>
      </c>
      <c r="Z116" s="52">
        <f>G116+H116+I116+K116+M116</f>
        <v>0.28021393666896877</v>
      </c>
      <c r="AA116" s="7"/>
      <c r="AB116" s="46"/>
      <c r="AC116" s="18" t="s">
        <v>22</v>
      </c>
      <c r="AD116" s="40">
        <v>0.0638964122184955</v>
      </c>
      <c r="AE116" s="40">
        <v>0.01917790036464706</v>
      </c>
      <c r="AG116" s="40">
        <v>0.004727485474460344</v>
      </c>
      <c r="AH116" s="40">
        <v>0.002820626166860148</v>
      </c>
      <c r="AI116" s="40">
        <v>0.009973608395856473</v>
      </c>
      <c r="AK116" s="40">
        <v>0.00048550888042398263</v>
      </c>
      <c r="AM116" s="40">
        <v>0.018221775246739017</v>
      </c>
      <c r="AQ116" s="22">
        <v>0.0068048446604781045</v>
      </c>
      <c r="AR116" s="22">
        <v>0.1355425080276075</v>
      </c>
      <c r="AS116" s="22">
        <v>0.0014912881987399016</v>
      </c>
      <c r="AT116" s="22">
        <v>0.12406988985475921</v>
      </c>
      <c r="AU116" s="22">
        <v>0.17791215226071114</v>
      </c>
      <c r="AV116" s="60"/>
      <c r="AW116" s="61">
        <f>SQRT(AQ116*AQ116+AS116*AS116+AR116*AR116)</f>
        <v>0.1357214107418538</v>
      </c>
      <c r="AX116" s="62">
        <f t="shared" si="17"/>
        <v>0.018221775246739017</v>
      </c>
      <c r="AY116" s="62">
        <f t="shared" si="10"/>
        <v>0.01917790036464706</v>
      </c>
      <c r="AZ116" s="62">
        <f t="shared" si="11"/>
        <v>0.004727485474460344</v>
      </c>
      <c r="BA116" s="62">
        <f t="shared" si="12"/>
        <v>0.01036478636572288</v>
      </c>
    </row>
    <row r="117" spans="1:53" ht="11.25">
      <c r="A117" s="28"/>
      <c r="B117" s="16" t="s">
        <v>23</v>
      </c>
      <c r="C117" s="22">
        <v>7.232828419032399</v>
      </c>
      <c r="D117" s="22">
        <v>0</v>
      </c>
      <c r="E117" s="22">
        <v>0</v>
      </c>
      <c r="F117" s="22">
        <v>0.08211373659868501</v>
      </c>
      <c r="G117" s="22">
        <v>0.04042409409483247</v>
      </c>
      <c r="H117" s="22">
        <v>0.1340499729477944</v>
      </c>
      <c r="I117" s="22">
        <v>0</v>
      </c>
      <c r="J117" s="22">
        <v>0</v>
      </c>
      <c r="K117" s="22">
        <v>0</v>
      </c>
      <c r="L117" s="22">
        <v>0.4862357083478321</v>
      </c>
      <c r="M117" s="22">
        <v>0</v>
      </c>
      <c r="N117" s="22">
        <v>0</v>
      </c>
      <c r="O117" s="22">
        <v>0</v>
      </c>
      <c r="P117" s="22">
        <v>0.8118344913804074</v>
      </c>
      <c r="Q117" s="22">
        <v>0.38343573476084475</v>
      </c>
      <c r="R117" s="22">
        <v>0</v>
      </c>
      <c r="S117" s="7">
        <v>9.170922157162794</v>
      </c>
      <c r="T117" s="7">
        <v>1.9380937381303953</v>
      </c>
      <c r="U117" s="52">
        <f>(G117+H117+I117+K117+M117)/(D117+F117+N117+O117+P117+Q117+R117)</f>
        <v>0.13658701857222866</v>
      </c>
      <c r="V117" s="52">
        <f>P117+Q117+R117</f>
        <v>1.1952702261412522</v>
      </c>
      <c r="W117" s="52">
        <f>L117+N117+O117</f>
        <v>0.4862357083478321</v>
      </c>
      <c r="X117" s="52">
        <f>D117</f>
        <v>0</v>
      </c>
      <c r="Y117" s="52">
        <f>F117</f>
        <v>0.08211373659868501</v>
      </c>
      <c r="Z117" s="52">
        <f>G117+H117+I117+K117+M117</f>
        <v>0.17447406704262686</v>
      </c>
      <c r="AA117" s="7"/>
      <c r="AB117" s="46"/>
      <c r="AC117" s="18" t="s">
        <v>23</v>
      </c>
      <c r="AD117" s="40">
        <v>0.20574002360362523</v>
      </c>
      <c r="AG117" s="40">
        <v>0.0034113175940762254</v>
      </c>
      <c r="AH117" s="40">
        <v>0.0022431200839756224</v>
      </c>
      <c r="AI117" s="40">
        <v>0.02483365026348302</v>
      </c>
      <c r="AM117" s="40">
        <v>0.004979206779597162</v>
      </c>
      <c r="AQ117" s="22">
        <v>0.006364141535298577</v>
      </c>
      <c r="AR117" s="22">
        <v>0.010118686297446439</v>
      </c>
      <c r="AT117" s="22">
        <v>0.1413936525714505</v>
      </c>
      <c r="AU117" s="22">
        <v>0.03706431028539</v>
      </c>
      <c r="AV117" s="60"/>
      <c r="AW117" s="61">
        <f>SQRT(AQ117*AQ117+AS117*AS117+AR117*AR117)</f>
        <v>0.011953665122774806</v>
      </c>
      <c r="AX117" s="62">
        <f t="shared" si="17"/>
        <v>0.004979206779597162</v>
      </c>
      <c r="AY117" s="62">
        <f t="shared" si="10"/>
        <v>0</v>
      </c>
      <c r="AZ117" s="62">
        <f t="shared" si="11"/>
        <v>0.0034113175940762254</v>
      </c>
      <c r="BA117" s="62">
        <f t="shared" si="12"/>
        <v>0.024934750311966732</v>
      </c>
    </row>
    <row r="118" spans="1:53" ht="12" thickBot="1">
      <c r="A118" s="28"/>
      <c r="B118" s="17" t="s">
        <v>24</v>
      </c>
      <c r="C118" s="22">
        <v>13.079911812806248</v>
      </c>
      <c r="D118" s="22">
        <v>0</v>
      </c>
      <c r="E118" s="22">
        <v>0</v>
      </c>
      <c r="F118" s="22">
        <v>0</v>
      </c>
      <c r="G118" s="22">
        <v>0.05229311279035462</v>
      </c>
      <c r="H118" s="22">
        <v>0.5185155814108156</v>
      </c>
      <c r="I118" s="22">
        <v>0</v>
      </c>
      <c r="J118" s="22">
        <v>0.1115631240008511</v>
      </c>
      <c r="K118" s="22">
        <v>0</v>
      </c>
      <c r="L118" s="22">
        <v>0.3794401803093797</v>
      </c>
      <c r="M118" s="22">
        <v>0</v>
      </c>
      <c r="N118" s="22">
        <v>0</v>
      </c>
      <c r="O118" s="22">
        <v>0</v>
      </c>
      <c r="P118" s="22">
        <v>0.23685599941069455</v>
      </c>
      <c r="Q118" s="22">
        <v>0.22287558026435308</v>
      </c>
      <c r="R118" s="22">
        <v>0</v>
      </c>
      <c r="S118" s="7">
        <v>14.601455390992697</v>
      </c>
      <c r="T118" s="7">
        <v>1.5215435781864493</v>
      </c>
      <c r="U118" s="52">
        <f>(G118+H118+I118+K118+M118)/(D118+F118+N118+O118+P118+Q118+R118)</f>
        <v>1.2416129746941362</v>
      </c>
      <c r="V118" s="52">
        <f>P118+Q118+R118</f>
        <v>0.45973157967504763</v>
      </c>
      <c r="W118" s="52">
        <f>L118+N118+O118</f>
        <v>0.3794401803093797</v>
      </c>
      <c r="X118" s="52">
        <f>D118</f>
        <v>0</v>
      </c>
      <c r="Y118" s="52">
        <f>F118</f>
        <v>0</v>
      </c>
      <c r="Z118" s="52">
        <f>G118+H118+I118+K118+M118</f>
        <v>0.5708086942011702</v>
      </c>
      <c r="AA118" s="7"/>
      <c r="AB118" s="46"/>
      <c r="AC118" s="18" t="s">
        <v>24</v>
      </c>
      <c r="AD118" s="40">
        <v>0.2629338673060393</v>
      </c>
      <c r="AH118" s="40">
        <v>0.006131758061251643</v>
      </c>
      <c r="AI118" s="40">
        <v>0.06208717088157545</v>
      </c>
      <c r="AK118" s="40">
        <v>0.04884091003347649</v>
      </c>
      <c r="AM118" s="40">
        <v>0.011959647181160703</v>
      </c>
      <c r="AQ118" s="22">
        <v>0.01285184953273779</v>
      </c>
      <c r="AR118" s="22">
        <v>0.008979554795259</v>
      </c>
      <c r="AT118" s="22">
        <v>0.3711177312554631</v>
      </c>
      <c r="AU118" s="22">
        <v>0.1412577089176547</v>
      </c>
      <c r="AV118" s="60"/>
      <c r="AW118" s="61">
        <f>SQRT(AQ118*AQ118+AS118*AS118+AR118*AR118)</f>
        <v>0.01567808791700032</v>
      </c>
      <c r="AX118" s="62">
        <f t="shared" si="17"/>
        <v>0.011959647181160703</v>
      </c>
      <c r="AY118" s="62">
        <f t="shared" si="10"/>
        <v>0</v>
      </c>
      <c r="AZ118" s="62">
        <f t="shared" si="11"/>
        <v>0</v>
      </c>
      <c r="BA118" s="62">
        <f t="shared" si="12"/>
        <v>0.06238922378904609</v>
      </c>
    </row>
    <row r="119" spans="1:29" ht="11.25">
      <c r="A119" s="28"/>
      <c r="B119" s="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22"/>
      <c r="AB119" s="46"/>
      <c r="AC119" s="18"/>
    </row>
    <row r="120" spans="1:30" ht="12" thickBot="1">
      <c r="A120" s="28"/>
      <c r="B120" s="25" t="s">
        <v>32</v>
      </c>
      <c r="C120" s="25"/>
      <c r="D120" s="25"/>
      <c r="E120" s="25"/>
      <c r="F120" s="2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22"/>
      <c r="AB120" s="46"/>
      <c r="AC120" s="43" t="s">
        <v>32</v>
      </c>
      <c r="AD120" s="40" t="s">
        <v>53</v>
      </c>
    </row>
    <row r="121" spans="1:54" s="55" customFormat="1" ht="10.5" thickBot="1">
      <c r="A121" s="9">
        <v>270.17</v>
      </c>
      <c r="B121" s="53" t="s">
        <v>0</v>
      </c>
      <c r="C121" s="33" t="s">
        <v>1</v>
      </c>
      <c r="D121" s="33" t="s">
        <v>2</v>
      </c>
      <c r="E121" s="33" t="s">
        <v>3</v>
      </c>
      <c r="F121" s="33" t="s">
        <v>4</v>
      </c>
      <c r="G121" s="33" t="s">
        <v>5</v>
      </c>
      <c r="H121" s="33" t="s">
        <v>6</v>
      </c>
      <c r="I121" s="33" t="s">
        <v>7</v>
      </c>
      <c r="J121" s="33" t="s">
        <v>8</v>
      </c>
      <c r="K121" s="33" t="s">
        <v>9</v>
      </c>
      <c r="L121" s="33" t="s">
        <v>10</v>
      </c>
      <c r="M121" s="33" t="s">
        <v>11</v>
      </c>
      <c r="N121" s="33" t="s">
        <v>12</v>
      </c>
      <c r="O121" s="33" t="s">
        <v>13</v>
      </c>
      <c r="P121" s="33" t="s">
        <v>14</v>
      </c>
      <c r="Q121" s="33" t="s">
        <v>15</v>
      </c>
      <c r="R121" s="33" t="s">
        <v>16</v>
      </c>
      <c r="S121" s="34" t="s">
        <v>17</v>
      </c>
      <c r="T121" s="34" t="s">
        <v>18</v>
      </c>
      <c r="U121" s="51" t="s">
        <v>54</v>
      </c>
      <c r="V121" s="51" t="s">
        <v>55</v>
      </c>
      <c r="W121" s="51" t="s">
        <v>56</v>
      </c>
      <c r="X121" s="51" t="s">
        <v>2</v>
      </c>
      <c r="Y121" s="51" t="s">
        <v>4</v>
      </c>
      <c r="Z121" s="51" t="s">
        <v>57</v>
      </c>
      <c r="AA121" s="34"/>
      <c r="AB121" s="12">
        <v>270.17</v>
      </c>
      <c r="AC121" s="54" t="s">
        <v>0</v>
      </c>
      <c r="AD121" s="32" t="s">
        <v>1</v>
      </c>
      <c r="AE121" s="32" t="s">
        <v>2</v>
      </c>
      <c r="AF121" s="32" t="s">
        <v>3</v>
      </c>
      <c r="AG121" s="32" t="s">
        <v>4</v>
      </c>
      <c r="AH121" s="32" t="s">
        <v>5</v>
      </c>
      <c r="AI121" s="32" t="s">
        <v>6</v>
      </c>
      <c r="AJ121" s="32" t="s">
        <v>7</v>
      </c>
      <c r="AK121" s="32" t="s">
        <v>8</v>
      </c>
      <c r="AL121" s="32" t="s">
        <v>9</v>
      </c>
      <c r="AM121" s="32" t="s">
        <v>10</v>
      </c>
      <c r="AN121" s="32" t="s">
        <v>11</v>
      </c>
      <c r="AO121" s="32" t="s">
        <v>12</v>
      </c>
      <c r="AP121" s="32" t="s">
        <v>13</v>
      </c>
      <c r="AQ121" s="32" t="s">
        <v>14</v>
      </c>
      <c r="AR121" s="32" t="s">
        <v>15</v>
      </c>
      <c r="AS121" s="32" t="s">
        <v>16</v>
      </c>
      <c r="AT121" s="33" t="s">
        <v>17</v>
      </c>
      <c r="AU121" s="33" t="s">
        <v>18</v>
      </c>
      <c r="AV121" s="51" t="s">
        <v>54</v>
      </c>
      <c r="AW121" s="58" t="s">
        <v>55</v>
      </c>
      <c r="AX121" s="58" t="s">
        <v>56</v>
      </c>
      <c r="AY121" s="58" t="s">
        <v>2</v>
      </c>
      <c r="AZ121" s="58" t="s">
        <v>4</v>
      </c>
      <c r="BA121" s="58" t="s">
        <v>57</v>
      </c>
      <c r="BB121" s="56"/>
    </row>
    <row r="122" spans="1:53" ht="11.25">
      <c r="A122" s="28"/>
      <c r="B122" s="16" t="s">
        <v>19</v>
      </c>
      <c r="C122" s="22">
        <v>0</v>
      </c>
      <c r="D122" s="22">
        <v>0</v>
      </c>
      <c r="E122" s="22">
        <v>0</v>
      </c>
      <c r="F122" s="22">
        <v>0.20105155950452527</v>
      </c>
      <c r="G122" s="22">
        <v>0.3889921182676448</v>
      </c>
      <c r="H122" s="22">
        <v>0.12841229155312334</v>
      </c>
      <c r="I122" s="22">
        <v>0</v>
      </c>
      <c r="J122" s="22">
        <v>0.2533593986104124</v>
      </c>
      <c r="K122" s="22">
        <v>0</v>
      </c>
      <c r="L122" s="22">
        <v>2.0885411620282825</v>
      </c>
      <c r="M122" s="22">
        <v>0</v>
      </c>
      <c r="N122" s="22">
        <v>0</v>
      </c>
      <c r="O122" s="22">
        <v>0</v>
      </c>
      <c r="P122" s="22">
        <v>0.6236943493781639</v>
      </c>
      <c r="Q122" s="22">
        <v>0.4092485009056714</v>
      </c>
      <c r="R122" s="22">
        <v>0</v>
      </c>
      <c r="S122" s="7">
        <v>4.0932993802478235</v>
      </c>
      <c r="T122" s="7">
        <v>4.0932993802478235</v>
      </c>
      <c r="U122" s="52">
        <f>(G122+H122+I122+K122+M122)/(D122+F122+N122+O122+P122+Q122+R122)</f>
        <v>0.41929234501921847</v>
      </c>
      <c r="V122" s="52">
        <f>P122+Q122+R122</f>
        <v>1.0329428502838354</v>
      </c>
      <c r="W122" s="52">
        <f>L122+N122+O122</f>
        <v>2.0885411620282825</v>
      </c>
      <c r="X122" s="52">
        <f>D122</f>
        <v>0</v>
      </c>
      <c r="Y122" s="52">
        <f>F122</f>
        <v>0.20105155950452527</v>
      </c>
      <c r="Z122" s="52">
        <f>G122+H122+I122+K122+M122</f>
        <v>0.5174044098207682</v>
      </c>
      <c r="AA122" s="7"/>
      <c r="AB122" s="46"/>
      <c r="AC122" s="18" t="s">
        <v>19</v>
      </c>
      <c r="AG122" s="40">
        <v>0.026911874789949757</v>
      </c>
      <c r="AH122" s="40">
        <v>0.07389781159162957</v>
      </c>
      <c r="AI122" s="40">
        <v>0.0013592420949937573</v>
      </c>
      <c r="AK122" s="40">
        <v>0.0437187964658567</v>
      </c>
      <c r="AM122" s="40">
        <v>0.5910925409581942</v>
      </c>
      <c r="AQ122" s="22">
        <v>0.09109685652927944</v>
      </c>
      <c r="AR122" s="22">
        <v>0.12906972263407465</v>
      </c>
      <c r="AT122" s="22">
        <v>0.8825434522201847</v>
      </c>
      <c r="AU122" s="22">
        <v>0.8742361868199235</v>
      </c>
      <c r="AV122" s="60"/>
      <c r="AW122" s="61">
        <f>SQRT(AQ122*AQ122+AS122*AS122+AR122*AR122)</f>
        <v>0.1579798422912021</v>
      </c>
      <c r="AX122" s="62">
        <f aca="true" t="shared" si="18" ref="AX122:AX127">SQRT(AM122*AM122)</f>
        <v>0.5910925409581942</v>
      </c>
      <c r="AY122" s="62">
        <f t="shared" si="10"/>
        <v>0</v>
      </c>
      <c r="AZ122" s="62">
        <f t="shared" si="11"/>
        <v>0.026911874789949757</v>
      </c>
      <c r="BA122" s="62">
        <f t="shared" si="12"/>
        <v>0.07391031116904315</v>
      </c>
    </row>
    <row r="123" spans="1:53" ht="11.25">
      <c r="A123" s="28"/>
      <c r="B123" s="16" t="s">
        <v>20</v>
      </c>
      <c r="C123" s="22">
        <v>0</v>
      </c>
      <c r="D123" s="22">
        <v>0</v>
      </c>
      <c r="E123" s="22">
        <v>0</v>
      </c>
      <c r="F123" s="22">
        <v>0.5957869482303737</v>
      </c>
      <c r="G123" s="22">
        <v>0.3198193883470587</v>
      </c>
      <c r="H123" s="22">
        <v>0.43985922716202247</v>
      </c>
      <c r="I123" s="22">
        <v>0.05250031226027256</v>
      </c>
      <c r="J123" s="22">
        <v>0.3544439123557367</v>
      </c>
      <c r="K123" s="22">
        <v>0.06181760394993839</v>
      </c>
      <c r="L123" s="22">
        <v>1.7835399888626229</v>
      </c>
      <c r="M123" s="22">
        <v>0</v>
      </c>
      <c r="N123" s="22">
        <v>0</v>
      </c>
      <c r="O123" s="22">
        <v>0</v>
      </c>
      <c r="P123" s="22">
        <v>0.5626234688175028</v>
      </c>
      <c r="Q123" s="22">
        <v>0.0642965099001467</v>
      </c>
      <c r="R123" s="22">
        <v>0</v>
      </c>
      <c r="S123" s="7">
        <v>4.234687359885674</v>
      </c>
      <c r="T123" s="7">
        <v>4.234687359885674</v>
      </c>
      <c r="U123" s="52">
        <f>(G123+H123+I123+K123+M123)/(D123+F123+N123+O123+P123+Q123+R123)</f>
        <v>0.714804596634501</v>
      </c>
      <c r="V123" s="52">
        <f>P123+Q123+R123</f>
        <v>0.6269199787176495</v>
      </c>
      <c r="W123" s="52">
        <f>L123+N123+O123</f>
        <v>1.7835399888626229</v>
      </c>
      <c r="X123" s="52">
        <f>D123</f>
        <v>0</v>
      </c>
      <c r="Y123" s="52">
        <f>F123</f>
        <v>0.5957869482303737</v>
      </c>
      <c r="Z123" s="52">
        <f>G123+H123+I123+K123+M123</f>
        <v>0.873996531719292</v>
      </c>
      <c r="AA123" s="7"/>
      <c r="AB123" s="46"/>
      <c r="AC123" s="18" t="s">
        <v>20</v>
      </c>
      <c r="AG123" s="40">
        <v>0.0173798617120648</v>
      </c>
      <c r="AH123" s="40">
        <v>0.04409810807499018</v>
      </c>
      <c r="AI123" s="40">
        <v>0.0714192737056042</v>
      </c>
      <c r="AJ123" s="40">
        <v>0.003985917985229557</v>
      </c>
      <c r="AK123" s="40">
        <v>0.06780815379743184</v>
      </c>
      <c r="AL123" s="40">
        <v>0.005746051909495276</v>
      </c>
      <c r="AM123" s="40">
        <v>0.0322908848292481</v>
      </c>
      <c r="AQ123" s="22">
        <v>0.056635025382369836</v>
      </c>
      <c r="AR123" s="22">
        <v>0.0028123896430456495</v>
      </c>
      <c r="AT123" s="22">
        <v>0.23254047399203484</v>
      </c>
      <c r="AU123" s="22">
        <v>0.23035160110549913</v>
      </c>
      <c r="AV123" s="60"/>
      <c r="AW123" s="61">
        <f>SQRT(AQ123*AQ123+AS123*AS123+AR123*AR123)</f>
        <v>0.056704811396970416</v>
      </c>
      <c r="AX123" s="62">
        <f t="shared" si="18"/>
        <v>0.0322908848292481</v>
      </c>
      <c r="AY123" s="62">
        <f t="shared" si="10"/>
        <v>0</v>
      </c>
      <c r="AZ123" s="62">
        <f t="shared" si="11"/>
        <v>0.0173798617120648</v>
      </c>
      <c r="BA123" s="62">
        <f t="shared" si="12"/>
        <v>0.08422743286578971</v>
      </c>
    </row>
    <row r="124" spans="1:53" ht="11.25">
      <c r="A124" s="28"/>
      <c r="B124" s="16" t="s">
        <v>21</v>
      </c>
      <c r="C124" s="22">
        <v>0</v>
      </c>
      <c r="D124" s="22">
        <v>0</v>
      </c>
      <c r="E124" s="22">
        <v>0</v>
      </c>
      <c r="F124" s="22">
        <v>0.5773711288025416</v>
      </c>
      <c r="G124" s="22">
        <v>0.26354291264423646</v>
      </c>
      <c r="H124" s="22">
        <v>0.06126982105054665</v>
      </c>
      <c r="I124" s="22">
        <v>0</v>
      </c>
      <c r="J124" s="22">
        <v>0.31524421063148905</v>
      </c>
      <c r="K124" s="22">
        <v>0</v>
      </c>
      <c r="L124" s="22">
        <v>1.6290530509030374</v>
      </c>
      <c r="M124" s="22">
        <v>0</v>
      </c>
      <c r="N124" s="22">
        <v>0</v>
      </c>
      <c r="O124" s="22">
        <v>0</v>
      </c>
      <c r="P124" s="22">
        <v>0.8409892247898338</v>
      </c>
      <c r="Q124" s="22">
        <v>0.659136676228488</v>
      </c>
      <c r="R124" s="22">
        <v>0</v>
      </c>
      <c r="S124" s="7">
        <v>4.346607025050173</v>
      </c>
      <c r="T124" s="7">
        <v>4.346607025050173</v>
      </c>
      <c r="U124" s="52">
        <f>(G124+H124+I124+K124+M124)/(D124+F124+N124+O124+P124+Q124+R124)</f>
        <v>0.15634810978420066</v>
      </c>
      <c r="V124" s="52">
        <f>P124+Q124+R124</f>
        <v>1.5001259010183219</v>
      </c>
      <c r="W124" s="52">
        <f>L124+N124+O124</f>
        <v>1.6290530509030374</v>
      </c>
      <c r="X124" s="52">
        <f>D124</f>
        <v>0</v>
      </c>
      <c r="Y124" s="52">
        <f>F124</f>
        <v>0.5773711288025416</v>
      </c>
      <c r="Z124" s="52">
        <f>G124+H124+I124+K124+M124</f>
        <v>0.32481273369478314</v>
      </c>
      <c r="AA124" s="7"/>
      <c r="AB124" s="46"/>
      <c r="AC124" s="18" t="s">
        <v>21</v>
      </c>
      <c r="AG124" s="40">
        <v>0.01427581731261808</v>
      </c>
      <c r="AH124" s="40">
        <v>0.02002591381901503</v>
      </c>
      <c r="AI124" s="40">
        <v>0.006874515287653273</v>
      </c>
      <c r="AK124" s="40">
        <v>0.02761143368241014</v>
      </c>
      <c r="AM124" s="40">
        <v>0.019262859772609966</v>
      </c>
      <c r="AQ124" s="22">
        <v>0.023824149782280767</v>
      </c>
      <c r="AR124" s="22">
        <v>0.05530589947224522</v>
      </c>
      <c r="AT124" s="22">
        <v>0.019018320946040203</v>
      </c>
      <c r="AU124" s="22">
        <v>0.01883930399319935</v>
      </c>
      <c r="AV124" s="60"/>
      <c r="AW124" s="61">
        <f>SQRT(AQ124*AQ124+AS124*AS124+AR124*AR124)</f>
        <v>0.06021903876086568</v>
      </c>
      <c r="AX124" s="62">
        <f t="shared" si="18"/>
        <v>0.019262859772609966</v>
      </c>
      <c r="AY124" s="62">
        <f t="shared" si="10"/>
        <v>0</v>
      </c>
      <c r="AZ124" s="62">
        <f t="shared" si="11"/>
        <v>0.01427581731261808</v>
      </c>
      <c r="BA124" s="62">
        <f t="shared" si="12"/>
        <v>0.021173006038982648</v>
      </c>
    </row>
    <row r="125" spans="1:53" ht="11.25">
      <c r="A125" s="28"/>
      <c r="B125" s="16" t="s">
        <v>22</v>
      </c>
      <c r="C125" s="22">
        <v>0</v>
      </c>
      <c r="D125" s="22">
        <v>0</v>
      </c>
      <c r="E125" s="22">
        <v>0</v>
      </c>
      <c r="F125" s="22">
        <v>0.2814057714327604</v>
      </c>
      <c r="G125" s="22">
        <v>0.8307571793539604</v>
      </c>
      <c r="H125" s="22">
        <v>0.2189686662482564</v>
      </c>
      <c r="I125" s="22">
        <v>0</v>
      </c>
      <c r="J125" s="22">
        <v>0.2796132728000905</v>
      </c>
      <c r="K125" s="22">
        <v>0.05319134154248989</v>
      </c>
      <c r="L125" s="22">
        <v>2.085668273469529</v>
      </c>
      <c r="M125" s="22">
        <v>0</v>
      </c>
      <c r="N125" s="22">
        <v>0</v>
      </c>
      <c r="O125" s="22">
        <v>0</v>
      </c>
      <c r="P125" s="22">
        <v>0.8754896009341689</v>
      </c>
      <c r="Q125" s="22">
        <v>0.4137059869396449</v>
      </c>
      <c r="R125" s="22">
        <v>0</v>
      </c>
      <c r="S125" s="7">
        <v>5.0388000927209005</v>
      </c>
      <c r="T125" s="7">
        <v>5.0388000927209005</v>
      </c>
      <c r="U125" s="52">
        <f>(G125+H125+I125+K125+M125)/(D125+F125+N125+O125+P125+Q125+R125)</f>
        <v>0.7022260490285378</v>
      </c>
      <c r="V125" s="52">
        <f>P125+Q125+R125</f>
        <v>1.289195587873814</v>
      </c>
      <c r="W125" s="52">
        <f>L125+N125+O125</f>
        <v>2.085668273469529</v>
      </c>
      <c r="X125" s="52">
        <f>D125</f>
        <v>0</v>
      </c>
      <c r="Y125" s="52">
        <f>F125</f>
        <v>0.2814057714327604</v>
      </c>
      <c r="Z125" s="52">
        <f>G125+H125+I125+K125+M125</f>
        <v>1.1029171871447065</v>
      </c>
      <c r="AA125" s="7"/>
      <c r="AB125" s="46"/>
      <c r="AC125" s="18" t="s">
        <v>22</v>
      </c>
      <c r="AG125" s="40">
        <v>0.0037350856633471237</v>
      </c>
      <c r="AH125" s="40">
        <v>0.1572886367735961</v>
      </c>
      <c r="AI125" s="40">
        <v>0</v>
      </c>
      <c r="AK125" s="40">
        <v>0.008953172605347426</v>
      </c>
      <c r="AL125" s="40">
        <v>0.023126856914458174</v>
      </c>
      <c r="AM125" s="40">
        <v>0.1706911551342467</v>
      </c>
      <c r="AQ125" s="22">
        <v>0.022535483067956854</v>
      </c>
      <c r="AR125" s="22">
        <v>0.01620577979459921</v>
      </c>
      <c r="AT125" s="22">
        <v>0.28525800810349294</v>
      </c>
      <c r="AU125" s="22">
        <v>0.28257291200436696</v>
      </c>
      <c r="AV125" s="60"/>
      <c r="AW125" s="61">
        <f>SQRT(AQ125*AQ125+AS125*AS125+AR125*AR125)</f>
        <v>0.0277574367666975</v>
      </c>
      <c r="AX125" s="62">
        <f t="shared" si="18"/>
        <v>0.1706911551342467</v>
      </c>
      <c r="AY125" s="62">
        <f t="shared" si="10"/>
        <v>0</v>
      </c>
      <c r="AZ125" s="62">
        <f t="shared" si="11"/>
        <v>0.0037350856633471237</v>
      </c>
      <c r="BA125" s="62">
        <f t="shared" si="12"/>
        <v>0.15897976842616823</v>
      </c>
    </row>
    <row r="126" spans="1:53" ht="11.25">
      <c r="A126" s="28"/>
      <c r="B126" s="16" t="s">
        <v>23</v>
      </c>
      <c r="C126" s="22">
        <v>0</v>
      </c>
      <c r="D126" s="22">
        <v>0</v>
      </c>
      <c r="E126" s="22">
        <v>0</v>
      </c>
      <c r="F126" s="22">
        <v>0.1686215446328015</v>
      </c>
      <c r="G126" s="22">
        <v>0.2964055219010833</v>
      </c>
      <c r="H126" s="22">
        <v>0.3684227972760952</v>
      </c>
      <c r="I126" s="22">
        <v>0</v>
      </c>
      <c r="J126" s="22">
        <v>0.17405147283099362</v>
      </c>
      <c r="K126" s="22">
        <v>0</v>
      </c>
      <c r="L126" s="22">
        <v>1.2508236371203925</v>
      </c>
      <c r="M126" s="22">
        <v>0</v>
      </c>
      <c r="N126" s="22">
        <v>0</v>
      </c>
      <c r="O126" s="22">
        <v>0</v>
      </c>
      <c r="P126" s="22">
        <v>0.3752180100915574</v>
      </c>
      <c r="Q126" s="22">
        <v>0.03214366697064585</v>
      </c>
      <c r="R126" s="22">
        <v>0.006061544166521557</v>
      </c>
      <c r="S126" s="7">
        <v>2.671748194990091</v>
      </c>
      <c r="T126" s="7">
        <v>2.671748194990091</v>
      </c>
      <c r="U126" s="52">
        <f>(G126+H126+I126+K126+M126)/(D126+F126+N126+O126+P126+Q126+R126)</f>
        <v>1.142228842472483</v>
      </c>
      <c r="V126" s="52">
        <f>P126+Q126+R126</f>
        <v>0.4134232212287248</v>
      </c>
      <c r="W126" s="52">
        <f>L126+N126+O126</f>
        <v>1.2508236371203925</v>
      </c>
      <c r="X126" s="52">
        <f>D126</f>
        <v>0</v>
      </c>
      <c r="Y126" s="52">
        <f>F126</f>
        <v>0.1686215446328015</v>
      </c>
      <c r="Z126" s="52">
        <f>G126+H126+I126+K126+M126</f>
        <v>0.6648283191771786</v>
      </c>
      <c r="AA126" s="7"/>
      <c r="AB126" s="46"/>
      <c r="AC126" s="18" t="s">
        <v>23</v>
      </c>
      <c r="AG126" s="40">
        <v>0</v>
      </c>
      <c r="AH126" s="40">
        <v>0</v>
      </c>
      <c r="AI126" s="40">
        <v>0</v>
      </c>
      <c r="AK126" s="40">
        <v>0</v>
      </c>
      <c r="AM126" s="40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60"/>
      <c r="AW126" s="61">
        <f>SQRT(AQ126*AQ126+AS126*AS126+AR126*AR126)</f>
        <v>0</v>
      </c>
      <c r="AX126" s="62">
        <f t="shared" si="18"/>
        <v>0</v>
      </c>
      <c r="AY126" s="62">
        <f t="shared" si="10"/>
        <v>0</v>
      </c>
      <c r="AZ126" s="62">
        <f t="shared" si="11"/>
        <v>0</v>
      </c>
      <c r="BA126" s="62">
        <f t="shared" si="12"/>
        <v>0</v>
      </c>
    </row>
    <row r="127" spans="1:54" s="5" customFormat="1" ht="12" thickBot="1">
      <c r="A127" s="28"/>
      <c r="B127" s="17" t="s">
        <v>24</v>
      </c>
      <c r="C127" s="22">
        <v>0</v>
      </c>
      <c r="D127" s="22">
        <v>0</v>
      </c>
      <c r="E127" s="22">
        <v>0</v>
      </c>
      <c r="F127" s="22">
        <v>0.14923579129984327</v>
      </c>
      <c r="G127" s="22">
        <v>0.08074978117566957</v>
      </c>
      <c r="H127" s="22">
        <v>1.078411546404399</v>
      </c>
      <c r="I127" s="22">
        <v>0</v>
      </c>
      <c r="J127" s="22">
        <v>0</v>
      </c>
      <c r="K127" s="22">
        <v>0</v>
      </c>
      <c r="L127" s="22">
        <v>0.42900930594210573</v>
      </c>
      <c r="M127" s="22">
        <v>0</v>
      </c>
      <c r="N127" s="22">
        <v>0</v>
      </c>
      <c r="O127" s="22">
        <v>0</v>
      </c>
      <c r="P127" s="22">
        <v>0.08270814908535028</v>
      </c>
      <c r="Q127" s="22">
        <v>0.019690463804201804</v>
      </c>
      <c r="R127" s="22">
        <v>0</v>
      </c>
      <c r="S127" s="7">
        <v>1.8398050377115696</v>
      </c>
      <c r="T127" s="7">
        <v>1.8398050377115696</v>
      </c>
      <c r="U127" s="52">
        <f>(G127+H127+I127+K127+M127)/(D127+F127+N127+O127+P127+Q127+R127)</f>
        <v>4.6065295853090635</v>
      </c>
      <c r="V127" s="52">
        <f>P127+Q127+R127</f>
        <v>0.10239861288955208</v>
      </c>
      <c r="W127" s="52">
        <f>L127+N127+O127</f>
        <v>0.42900930594210573</v>
      </c>
      <c r="X127" s="52">
        <f>D127</f>
        <v>0</v>
      </c>
      <c r="Y127" s="52">
        <f>F127</f>
        <v>0.14923579129984327</v>
      </c>
      <c r="Z127" s="52">
        <f>G127+H127+I127+K127+M127</f>
        <v>1.1591613275800687</v>
      </c>
      <c r="AA127" s="7"/>
      <c r="AB127" s="46"/>
      <c r="AC127" s="18" t="s">
        <v>24</v>
      </c>
      <c r="AD127" s="40"/>
      <c r="AE127" s="40"/>
      <c r="AF127" s="40"/>
      <c r="AG127" s="40">
        <v>0.0011199431025544512</v>
      </c>
      <c r="AH127" s="40">
        <v>0</v>
      </c>
      <c r="AI127" s="40">
        <v>0.021204014651688658</v>
      </c>
      <c r="AJ127" s="40"/>
      <c r="AK127" s="40"/>
      <c r="AL127" s="40"/>
      <c r="AM127" s="40">
        <v>0.013181565499098196</v>
      </c>
      <c r="AN127" s="40"/>
      <c r="AO127" s="22"/>
      <c r="AP127" s="22"/>
      <c r="AQ127" s="22">
        <v>0.005830823310882998</v>
      </c>
      <c r="AR127" s="22">
        <v>0</v>
      </c>
      <c r="AS127" s="22"/>
      <c r="AT127" s="22">
        <v>0.00025175831953539574</v>
      </c>
      <c r="AU127" s="22">
        <v>0.0002493885515972359</v>
      </c>
      <c r="AV127" s="61"/>
      <c r="AW127" s="61">
        <f>SQRT(AQ127*AQ127+AS127*AS127+AR127*AR127)</f>
        <v>0.005830823310882998</v>
      </c>
      <c r="AX127" s="62">
        <f t="shared" si="18"/>
        <v>0.013181565499098196</v>
      </c>
      <c r="AY127" s="62">
        <f t="shared" si="10"/>
        <v>0</v>
      </c>
      <c r="AZ127" s="62">
        <f t="shared" si="11"/>
        <v>0.0011199431025544512</v>
      </c>
      <c r="BA127" s="62">
        <f t="shared" si="12"/>
        <v>0.021204014651688658</v>
      </c>
      <c r="BB127" s="22"/>
    </row>
    <row r="128" spans="1:54" s="5" customFormat="1" ht="11.25">
      <c r="A128" s="28"/>
      <c r="B128" s="1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22"/>
      <c r="S128" s="2"/>
      <c r="T128" s="2"/>
      <c r="U128" s="2"/>
      <c r="V128" s="2"/>
      <c r="W128" s="2"/>
      <c r="X128" s="2"/>
      <c r="Y128" s="2"/>
      <c r="Z128" s="2"/>
      <c r="AA128" s="2"/>
      <c r="AB128" s="46"/>
      <c r="AC128" s="18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22"/>
      <c r="AP128" s="22"/>
      <c r="AQ128" s="22"/>
      <c r="AR128" s="22"/>
      <c r="AS128" s="22"/>
      <c r="AT128" s="22"/>
      <c r="AU128" s="22"/>
      <c r="AV128" s="38"/>
      <c r="AW128" s="38"/>
      <c r="AX128" s="22"/>
      <c r="AY128" s="22"/>
      <c r="AZ128" s="22"/>
      <c r="BA128" s="22"/>
      <c r="BB128" s="22"/>
    </row>
    <row r="129" spans="1:54" s="9" customFormat="1" ht="12" thickBot="1">
      <c r="A129" s="28"/>
      <c r="B129" s="14" t="s">
        <v>42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9"/>
      <c r="S129" s="3"/>
      <c r="T129" s="3"/>
      <c r="U129" s="3"/>
      <c r="V129" s="3"/>
      <c r="W129" s="3"/>
      <c r="X129" s="3"/>
      <c r="Y129" s="3"/>
      <c r="Z129" s="3"/>
      <c r="AA129" s="3"/>
      <c r="AB129" s="46"/>
      <c r="AC129" s="43" t="s">
        <v>42</v>
      </c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5"/>
      <c r="AP129" s="65"/>
      <c r="AQ129" s="65"/>
      <c r="AR129" s="65"/>
      <c r="AS129" s="65"/>
      <c r="AT129" s="65"/>
      <c r="AU129" s="65"/>
      <c r="AV129" s="66"/>
      <c r="AW129" s="66"/>
      <c r="AX129" s="65"/>
      <c r="AY129" s="49"/>
      <c r="AZ129" s="49"/>
      <c r="BA129" s="49"/>
      <c r="BB129" s="65"/>
    </row>
    <row r="130" spans="1:54" s="57" customFormat="1" ht="10.5" thickBot="1">
      <c r="A130" s="9">
        <v>270.42</v>
      </c>
      <c r="B130" s="53" t="s">
        <v>0</v>
      </c>
      <c r="C130" s="33" t="s">
        <v>1</v>
      </c>
      <c r="D130" s="33" t="s">
        <v>2</v>
      </c>
      <c r="E130" s="33" t="s">
        <v>3</v>
      </c>
      <c r="F130" s="33" t="s">
        <v>4</v>
      </c>
      <c r="G130" s="33" t="s">
        <v>5</v>
      </c>
      <c r="H130" s="33" t="s">
        <v>6</v>
      </c>
      <c r="I130" s="33" t="s">
        <v>7</v>
      </c>
      <c r="J130" s="33" t="s">
        <v>8</v>
      </c>
      <c r="K130" s="33" t="s">
        <v>9</v>
      </c>
      <c r="L130" s="33" t="s">
        <v>10</v>
      </c>
      <c r="M130" s="33" t="s">
        <v>11</v>
      </c>
      <c r="N130" s="33" t="s">
        <v>12</v>
      </c>
      <c r="O130" s="33" t="s">
        <v>13</v>
      </c>
      <c r="P130" s="33" t="s">
        <v>14</v>
      </c>
      <c r="Q130" s="33" t="s">
        <v>15</v>
      </c>
      <c r="R130" s="33" t="s">
        <v>16</v>
      </c>
      <c r="S130" s="34" t="s">
        <v>17</v>
      </c>
      <c r="T130" s="34" t="s">
        <v>18</v>
      </c>
      <c r="U130" s="51" t="s">
        <v>54</v>
      </c>
      <c r="V130" s="51" t="s">
        <v>55</v>
      </c>
      <c r="W130" s="51" t="s">
        <v>56</v>
      </c>
      <c r="X130" s="51" t="s">
        <v>2</v>
      </c>
      <c r="Y130" s="51" t="s">
        <v>4</v>
      </c>
      <c r="Z130" s="51" t="s">
        <v>57</v>
      </c>
      <c r="AA130" s="34"/>
      <c r="AB130" s="12">
        <v>270.42</v>
      </c>
      <c r="AC130" s="54" t="s">
        <v>0</v>
      </c>
      <c r="AD130" s="32" t="s">
        <v>1</v>
      </c>
      <c r="AE130" s="32" t="s">
        <v>2</v>
      </c>
      <c r="AF130" s="32" t="s">
        <v>3</v>
      </c>
      <c r="AG130" s="32" t="s">
        <v>4</v>
      </c>
      <c r="AH130" s="32" t="s">
        <v>5</v>
      </c>
      <c r="AI130" s="32" t="s">
        <v>6</v>
      </c>
      <c r="AJ130" s="32" t="s">
        <v>7</v>
      </c>
      <c r="AK130" s="32" t="s">
        <v>8</v>
      </c>
      <c r="AL130" s="32" t="s">
        <v>9</v>
      </c>
      <c r="AM130" s="32" t="s">
        <v>10</v>
      </c>
      <c r="AN130" s="32" t="s">
        <v>11</v>
      </c>
      <c r="AO130" s="32" t="s">
        <v>12</v>
      </c>
      <c r="AP130" s="32" t="s">
        <v>13</v>
      </c>
      <c r="AQ130" s="32" t="s">
        <v>14</v>
      </c>
      <c r="AR130" s="32" t="s">
        <v>15</v>
      </c>
      <c r="AS130" s="32" t="s">
        <v>16</v>
      </c>
      <c r="AT130" s="33" t="s">
        <v>17</v>
      </c>
      <c r="AU130" s="33" t="s">
        <v>18</v>
      </c>
      <c r="AV130" s="51" t="s">
        <v>54</v>
      </c>
      <c r="AW130" s="58" t="s">
        <v>55</v>
      </c>
      <c r="AX130" s="58" t="s">
        <v>56</v>
      </c>
      <c r="AY130" s="58" t="s">
        <v>2</v>
      </c>
      <c r="AZ130" s="58" t="s">
        <v>4</v>
      </c>
      <c r="BA130" s="58" t="s">
        <v>57</v>
      </c>
      <c r="BB130" s="56"/>
    </row>
    <row r="131" spans="1:54" s="5" customFormat="1" ht="11.25">
      <c r="A131" s="28"/>
      <c r="B131" s="16" t="s">
        <v>19</v>
      </c>
      <c r="C131" s="22">
        <v>3.478978495676288</v>
      </c>
      <c r="D131" s="22">
        <v>0</v>
      </c>
      <c r="E131" s="22">
        <v>0</v>
      </c>
      <c r="F131" s="22">
        <v>0.4409509763466013</v>
      </c>
      <c r="G131" s="22">
        <v>0.08366176872219869</v>
      </c>
      <c r="H131" s="22">
        <v>0.11365015558897458</v>
      </c>
      <c r="I131" s="22">
        <v>0</v>
      </c>
      <c r="J131" s="22">
        <v>0.12261478136010627</v>
      </c>
      <c r="K131" s="22">
        <v>0</v>
      </c>
      <c r="L131" s="22">
        <v>0.9990527645852184</v>
      </c>
      <c r="M131" s="22">
        <v>0</v>
      </c>
      <c r="N131" s="22">
        <v>0</v>
      </c>
      <c r="O131" s="22">
        <v>0</v>
      </c>
      <c r="P131" s="22">
        <v>0.5015440396521001</v>
      </c>
      <c r="Q131" s="22">
        <v>0.30123143342928516</v>
      </c>
      <c r="R131" s="22">
        <v>0.07476467392246657</v>
      </c>
      <c r="S131" s="7">
        <v>6.116449089283238</v>
      </c>
      <c r="T131" s="7">
        <v>2.63747059360695</v>
      </c>
      <c r="U131" s="52">
        <f>(G131+H131+I131+K131+M131)/(D131+F131+N131+O131+P131+Q131+R131)</f>
        <v>0.14964979347739457</v>
      </c>
      <c r="V131" s="52">
        <f>P131+Q131+R131</f>
        <v>0.8775401470038519</v>
      </c>
      <c r="W131" s="52">
        <f>L131+N131+O131</f>
        <v>0.9990527645852184</v>
      </c>
      <c r="X131" s="52">
        <f>D131</f>
        <v>0</v>
      </c>
      <c r="Y131" s="52">
        <f>F131</f>
        <v>0.4409509763466013</v>
      </c>
      <c r="Z131" s="52">
        <f>G131+H131+I131+K131+M131</f>
        <v>0.19731192431117328</v>
      </c>
      <c r="AA131" s="7"/>
      <c r="AB131" s="46"/>
      <c r="AC131" s="18" t="s">
        <v>19</v>
      </c>
      <c r="AD131" s="40">
        <v>0.026353877842699356</v>
      </c>
      <c r="AE131" s="40"/>
      <c r="AF131" s="40"/>
      <c r="AG131" s="40">
        <v>0.005896260898601926</v>
      </c>
      <c r="AH131" s="40">
        <v>0.0028448282716005994</v>
      </c>
      <c r="AI131" s="40">
        <v>0.01765599500693701</v>
      </c>
      <c r="AJ131" s="40"/>
      <c r="AK131" s="40">
        <v>0.005023512267499499</v>
      </c>
      <c r="AL131" s="40"/>
      <c r="AM131" s="40">
        <v>0.03132780952082189</v>
      </c>
      <c r="AN131" s="40"/>
      <c r="AO131" s="22"/>
      <c r="AP131" s="22"/>
      <c r="AQ131" s="22">
        <v>0.018435849632489884</v>
      </c>
      <c r="AR131" s="22">
        <v>0.005910525880045786</v>
      </c>
      <c r="AS131" s="22">
        <v>0.01458783472267948</v>
      </c>
      <c r="AT131" s="22">
        <v>0.08580675584964904</v>
      </c>
      <c r="AU131" s="22">
        <v>0.062310315747444694</v>
      </c>
      <c r="AV131" s="61"/>
      <c r="AW131" s="61">
        <f>SQRT(AQ131*AQ131+AS131*AS131+AR131*AR131)</f>
        <v>0.024240870234929303</v>
      </c>
      <c r="AX131" s="62">
        <f aca="true" t="shared" si="19" ref="AX131:AX136">SQRT(AM131*AM131)</f>
        <v>0.03132780952082189</v>
      </c>
      <c r="AY131" s="62">
        <f t="shared" si="10"/>
        <v>0</v>
      </c>
      <c r="AZ131" s="62">
        <f t="shared" si="11"/>
        <v>0.005896260898601926</v>
      </c>
      <c r="BA131" s="62">
        <f t="shared" si="12"/>
        <v>0.017883713472874773</v>
      </c>
      <c r="BB131" s="22"/>
    </row>
    <row r="132" spans="1:54" s="5" customFormat="1" ht="11.25">
      <c r="A132" s="28"/>
      <c r="B132" s="16" t="s">
        <v>20</v>
      </c>
      <c r="C132" s="22">
        <v>6.411552653157422</v>
      </c>
      <c r="D132" s="22">
        <v>0</v>
      </c>
      <c r="E132" s="22">
        <v>0</v>
      </c>
      <c r="F132" s="22">
        <v>0.6341561823366503</v>
      </c>
      <c r="G132" s="22">
        <v>0.12784254317882238</v>
      </c>
      <c r="H132" s="22">
        <v>0</v>
      </c>
      <c r="I132" s="22">
        <v>0</v>
      </c>
      <c r="J132" s="22">
        <v>0.1700202199338029</v>
      </c>
      <c r="K132" s="22">
        <v>0</v>
      </c>
      <c r="L132" s="22">
        <v>1.3190201959970207</v>
      </c>
      <c r="M132" s="22">
        <v>0</v>
      </c>
      <c r="N132" s="22">
        <v>0</v>
      </c>
      <c r="O132" s="22">
        <v>0</v>
      </c>
      <c r="P132" s="22">
        <v>1.0755914126832429</v>
      </c>
      <c r="Q132" s="22">
        <v>1.0551393787651735</v>
      </c>
      <c r="R132" s="22">
        <v>0.12938250038772417</v>
      </c>
      <c r="S132" s="7">
        <v>10.922705086439858</v>
      </c>
      <c r="T132" s="7">
        <v>4.511152433282437</v>
      </c>
      <c r="U132" s="52">
        <f>(G132+H132+I132+K132+M132)/(D132+F132+N132+O132+P132+Q132+R132)</f>
        <v>0.0441709192318248</v>
      </c>
      <c r="V132" s="52">
        <f>P132+Q132+R132</f>
        <v>2.2601132918361406</v>
      </c>
      <c r="W132" s="52">
        <f>L132+N132+O132</f>
        <v>1.3190201959970207</v>
      </c>
      <c r="X132" s="52">
        <f>D132</f>
        <v>0</v>
      </c>
      <c r="Y132" s="52">
        <f>F132</f>
        <v>0.6341561823366503</v>
      </c>
      <c r="Z132" s="52">
        <f>G132+H132+I132+K132+M132</f>
        <v>0.12784254317882238</v>
      </c>
      <c r="AA132" s="7"/>
      <c r="AB132" s="46"/>
      <c r="AC132" s="18" t="s">
        <v>20</v>
      </c>
      <c r="AD132" s="40">
        <v>0.05025356105394439</v>
      </c>
      <c r="AE132" s="40"/>
      <c r="AF132" s="40"/>
      <c r="AG132" s="40">
        <v>0.009810092792409339</v>
      </c>
      <c r="AH132" s="40">
        <v>0.005390764886231044</v>
      </c>
      <c r="AI132" s="40"/>
      <c r="AJ132" s="40"/>
      <c r="AK132" s="40">
        <v>0.0027023092961384197</v>
      </c>
      <c r="AL132" s="40"/>
      <c r="AM132" s="40">
        <v>0.006298692867670989</v>
      </c>
      <c r="AN132" s="40"/>
      <c r="AO132" s="22"/>
      <c r="AP132" s="22"/>
      <c r="AQ132" s="22">
        <v>0.019455049763739154</v>
      </c>
      <c r="AR132" s="22">
        <v>0.01794220133991302</v>
      </c>
      <c r="AS132" s="22">
        <v>0.008140063709398692</v>
      </c>
      <c r="AT132" s="22">
        <v>0.04788217602234099</v>
      </c>
      <c r="AU132" s="22">
        <v>0.00416684385047605</v>
      </c>
      <c r="AV132" s="61"/>
      <c r="AW132" s="61">
        <f>SQRT(AQ132*AQ132+AS132*AS132+AR132*AR132)</f>
        <v>0.02768902648026133</v>
      </c>
      <c r="AX132" s="62">
        <f t="shared" si="19"/>
        <v>0.006298692867670989</v>
      </c>
      <c r="AY132" s="62">
        <f t="shared" si="10"/>
        <v>0</v>
      </c>
      <c r="AZ132" s="62">
        <f t="shared" si="11"/>
        <v>0.009810092792409339</v>
      </c>
      <c r="BA132" s="62">
        <f t="shared" si="12"/>
        <v>0.005390764886231044</v>
      </c>
      <c r="BB132" s="22"/>
    </row>
    <row r="133" spans="1:54" s="5" customFormat="1" ht="11.25">
      <c r="A133" s="28"/>
      <c r="B133" s="16" t="s">
        <v>21</v>
      </c>
      <c r="C133" s="22">
        <v>2.591646601647262</v>
      </c>
      <c r="D133" s="22">
        <v>0</v>
      </c>
      <c r="E133" s="22">
        <v>0</v>
      </c>
      <c r="F133" s="22">
        <v>0.43881991712818474</v>
      </c>
      <c r="G133" s="22">
        <v>0</v>
      </c>
      <c r="H133" s="22">
        <v>0.2624664700563783</v>
      </c>
      <c r="I133" s="22">
        <v>0</v>
      </c>
      <c r="J133" s="22">
        <v>0</v>
      </c>
      <c r="K133" s="22">
        <v>0</v>
      </c>
      <c r="L133" s="22">
        <v>0.875914447026268</v>
      </c>
      <c r="M133" s="22">
        <v>0</v>
      </c>
      <c r="N133" s="22">
        <v>0</v>
      </c>
      <c r="O133" s="22">
        <v>0</v>
      </c>
      <c r="P133" s="22">
        <v>0.5206234916555281</v>
      </c>
      <c r="Q133" s="22">
        <v>0.20686426475817737</v>
      </c>
      <c r="R133" s="22">
        <v>0</v>
      </c>
      <c r="S133" s="7">
        <v>4.896335192271799</v>
      </c>
      <c r="T133" s="7">
        <v>2.304688590624537</v>
      </c>
      <c r="U133" s="52">
        <f>(G133+H133+I133+K133+M133)/(D133+F133+N133+O133+P133+Q133+R133)</f>
        <v>0.2250405069009874</v>
      </c>
      <c r="V133" s="52">
        <f>P133+Q133+R133</f>
        <v>0.7274877564137054</v>
      </c>
      <c r="W133" s="52">
        <f>L133+N133+O133</f>
        <v>0.875914447026268</v>
      </c>
      <c r="X133" s="52">
        <f>D133</f>
        <v>0</v>
      </c>
      <c r="Y133" s="52">
        <f>F133</f>
        <v>0.43881991712818474</v>
      </c>
      <c r="Z133" s="52">
        <f>G133+H133+I133+K133+M133</f>
        <v>0.2624664700563783</v>
      </c>
      <c r="AA133" s="7"/>
      <c r="AB133" s="46"/>
      <c r="AC133" s="18" t="s">
        <v>21</v>
      </c>
      <c r="AD133" s="40">
        <v>0.08545131552664637</v>
      </c>
      <c r="AE133" s="40"/>
      <c r="AF133" s="40"/>
      <c r="AG133" s="40">
        <v>0.006294567536335891</v>
      </c>
      <c r="AH133" s="40"/>
      <c r="AI133" s="40">
        <v>0.013948541954132452</v>
      </c>
      <c r="AJ133" s="40"/>
      <c r="AK133" s="40"/>
      <c r="AL133" s="40"/>
      <c r="AM133" s="40">
        <v>0.008642401471762625</v>
      </c>
      <c r="AN133" s="40"/>
      <c r="AO133" s="22"/>
      <c r="AP133" s="22"/>
      <c r="AQ133" s="22">
        <v>0.01992832671764577</v>
      </c>
      <c r="AR133" s="22">
        <v>0.002931291620534645</v>
      </c>
      <c r="AS133" s="22"/>
      <c r="AT133" s="22">
        <v>0.04736995166015641</v>
      </c>
      <c r="AU133" s="22">
        <v>0.026643239360222493</v>
      </c>
      <c r="AV133" s="61"/>
      <c r="AW133" s="61">
        <f>SQRT(AQ133*AQ133+AS133*AS133+AR133*AR133)</f>
        <v>0.020142757416248918</v>
      </c>
      <c r="AX133" s="62">
        <f t="shared" si="19"/>
        <v>0.008642401471762625</v>
      </c>
      <c r="AY133" s="62">
        <f t="shared" si="10"/>
        <v>0</v>
      </c>
      <c r="AZ133" s="62">
        <f t="shared" si="11"/>
        <v>0.006294567536335891</v>
      </c>
      <c r="BA133" s="62">
        <f t="shared" si="12"/>
        <v>0.013948541954132452</v>
      </c>
      <c r="BB133" s="22"/>
    </row>
    <row r="134" spans="1:54" s="5" customFormat="1" ht="11.25">
      <c r="A134" s="28"/>
      <c r="B134" s="16" t="s">
        <v>22</v>
      </c>
      <c r="C134" s="22">
        <v>3.0085659422903963</v>
      </c>
      <c r="D134" s="22">
        <v>0.1641496152863401</v>
      </c>
      <c r="E134" s="22">
        <v>0</v>
      </c>
      <c r="F134" s="22">
        <v>0.2702938162930941</v>
      </c>
      <c r="G134" s="22">
        <v>0</v>
      </c>
      <c r="H134" s="22">
        <v>0.4758035761419611</v>
      </c>
      <c r="I134" s="22">
        <v>0</v>
      </c>
      <c r="J134" s="22">
        <v>0.06411142263349065</v>
      </c>
      <c r="K134" s="22">
        <v>0</v>
      </c>
      <c r="L134" s="22">
        <v>0.6051919728271736</v>
      </c>
      <c r="M134" s="22">
        <v>0</v>
      </c>
      <c r="N134" s="22">
        <v>0</v>
      </c>
      <c r="O134" s="22">
        <v>0</v>
      </c>
      <c r="P134" s="22">
        <v>0.4042241631381636</v>
      </c>
      <c r="Q134" s="22">
        <v>0.6251131395014144</v>
      </c>
      <c r="R134" s="22">
        <v>0</v>
      </c>
      <c r="S134" s="7">
        <v>5.6174536481120345</v>
      </c>
      <c r="T134" s="7">
        <v>2.608887705821638</v>
      </c>
      <c r="U134" s="52">
        <f>(G134+H134+I134+K134+M134)/(D134+F134+N134+O134+P134+Q134+R134)</f>
        <v>0.3250511261823801</v>
      </c>
      <c r="V134" s="52">
        <f>P134+Q134+R134</f>
        <v>1.029337302639578</v>
      </c>
      <c r="W134" s="52">
        <f>L134+N134+O134</f>
        <v>0.6051919728271736</v>
      </c>
      <c r="X134" s="52">
        <f>D134</f>
        <v>0.1641496152863401</v>
      </c>
      <c r="Y134" s="52">
        <f>F134</f>
        <v>0.2702938162930941</v>
      </c>
      <c r="Z134" s="52">
        <f>G134+H134+I134+K134+M134</f>
        <v>0.4758035761419611</v>
      </c>
      <c r="AA134" s="7"/>
      <c r="AB134" s="46"/>
      <c r="AC134" s="18" t="s">
        <v>22</v>
      </c>
      <c r="AD134" s="40">
        <v>0.0934175004738769</v>
      </c>
      <c r="AE134" s="40">
        <v>0.027896869225615573</v>
      </c>
      <c r="AF134" s="40"/>
      <c r="AG134" s="40">
        <v>0.010158553802032608</v>
      </c>
      <c r="AH134" s="40"/>
      <c r="AI134" s="40">
        <v>0.0012231516704672614</v>
      </c>
      <c r="AJ134" s="40"/>
      <c r="AK134" s="40">
        <v>0.00809708324934921</v>
      </c>
      <c r="AL134" s="40"/>
      <c r="AM134" s="40">
        <v>0.01249153600193916</v>
      </c>
      <c r="AN134" s="40"/>
      <c r="AO134" s="22"/>
      <c r="AP134" s="22"/>
      <c r="AQ134" s="22">
        <v>0.004225940954863311</v>
      </c>
      <c r="AR134" s="22">
        <v>0.005374276434462692</v>
      </c>
      <c r="AS134" s="22"/>
      <c r="AT134" s="22">
        <v>0.11466453010000373</v>
      </c>
      <c r="AU134" s="22">
        <v>0.03315960416437225</v>
      </c>
      <c r="AV134" s="61"/>
      <c r="AW134" s="61">
        <f>SQRT(AQ134*AQ134+AS134*AS134+AR134*AR134)</f>
        <v>0.0068367700084186</v>
      </c>
      <c r="AX134" s="62">
        <f t="shared" si="19"/>
        <v>0.01249153600193916</v>
      </c>
      <c r="AY134" s="62">
        <f aca="true" t="shared" si="20" ref="AY134:AY197">AE134</f>
        <v>0.027896869225615573</v>
      </c>
      <c r="AZ134" s="62">
        <f aca="true" t="shared" si="21" ref="AZ134:AZ197">AG134</f>
        <v>0.010158553802032608</v>
      </c>
      <c r="BA134" s="62">
        <f aca="true" t="shared" si="22" ref="BA134:BA197">SQRT(AH134*AH134+AI134*AI134+AJ134*AJ134+AL134*AL134+AN134*AN134)</f>
        <v>0.0012231516704672614</v>
      </c>
      <c r="BB134" s="22"/>
    </row>
    <row r="135" spans="1:54" s="5" customFormat="1" ht="11.25">
      <c r="A135" s="28"/>
      <c r="B135" s="16" t="s">
        <v>23</v>
      </c>
      <c r="C135" s="22">
        <v>0</v>
      </c>
      <c r="D135" s="22">
        <v>0</v>
      </c>
      <c r="E135" s="22">
        <v>0</v>
      </c>
      <c r="F135" s="22">
        <v>0.09916107743680974</v>
      </c>
      <c r="G135" s="22">
        <v>0.03891718933905117</v>
      </c>
      <c r="H135" s="22">
        <v>0.49322724571024545</v>
      </c>
      <c r="I135" s="22">
        <v>0</v>
      </c>
      <c r="J135" s="22">
        <v>0</v>
      </c>
      <c r="K135" s="22">
        <v>0</v>
      </c>
      <c r="L135" s="22">
        <v>0.2997580084696431</v>
      </c>
      <c r="M135" s="22">
        <v>0</v>
      </c>
      <c r="N135" s="22">
        <v>0</v>
      </c>
      <c r="O135" s="22">
        <v>0</v>
      </c>
      <c r="P135" s="22">
        <v>0.26386190079033034</v>
      </c>
      <c r="Q135" s="22">
        <v>0.10551596299246507</v>
      </c>
      <c r="R135" s="22">
        <v>0</v>
      </c>
      <c r="S135" s="7">
        <v>1.300441384738545</v>
      </c>
      <c r="T135" s="7">
        <v>1.300441384738545</v>
      </c>
      <c r="U135" s="52">
        <f>(G135+H135+I135+K135+M135)/(D135+F135+N135+O135+P135+Q135+R135)</f>
        <v>1.1357528440733797</v>
      </c>
      <c r="V135" s="52">
        <f>P135+Q135+R135</f>
        <v>0.3693778637827954</v>
      </c>
      <c r="W135" s="52">
        <f>L135+N135+O135</f>
        <v>0.2997580084696431</v>
      </c>
      <c r="X135" s="52">
        <f>D135</f>
        <v>0</v>
      </c>
      <c r="Y135" s="52">
        <f>F135</f>
        <v>0.09916107743680974</v>
      </c>
      <c r="Z135" s="52">
        <f>G135+H135+I135+K135+M135</f>
        <v>0.5321444350492966</v>
      </c>
      <c r="AA135" s="7"/>
      <c r="AB135" s="46"/>
      <c r="AC135" s="18" t="s">
        <v>23</v>
      </c>
      <c r="AD135" s="40"/>
      <c r="AE135" s="40"/>
      <c r="AF135" s="40"/>
      <c r="AG135" s="40">
        <v>0</v>
      </c>
      <c r="AH135" s="40">
        <v>0</v>
      </c>
      <c r="AI135" s="40">
        <v>0</v>
      </c>
      <c r="AJ135" s="40"/>
      <c r="AK135" s="40"/>
      <c r="AL135" s="40"/>
      <c r="AM135" s="40">
        <v>0</v>
      </c>
      <c r="AN135" s="40"/>
      <c r="AO135" s="22"/>
      <c r="AP135" s="22"/>
      <c r="AQ135" s="22">
        <v>0</v>
      </c>
      <c r="AR135" s="22">
        <v>0</v>
      </c>
      <c r="AS135" s="22"/>
      <c r="AT135" s="22">
        <v>0</v>
      </c>
      <c r="AU135" s="22">
        <v>0</v>
      </c>
      <c r="AV135" s="61"/>
      <c r="AW135" s="61">
        <f>SQRT(AQ135*AQ135+AS135*AS135+AR135*AR135)</f>
        <v>0</v>
      </c>
      <c r="AX135" s="62">
        <f t="shared" si="19"/>
        <v>0</v>
      </c>
      <c r="AY135" s="62">
        <f t="shared" si="20"/>
        <v>0</v>
      </c>
      <c r="AZ135" s="62">
        <f t="shared" si="21"/>
        <v>0</v>
      </c>
      <c r="BA135" s="62">
        <f t="shared" si="22"/>
        <v>0</v>
      </c>
      <c r="BB135" s="22"/>
    </row>
    <row r="136" spans="1:54" s="5" customFormat="1" ht="12" thickBot="1">
      <c r="A136" s="28"/>
      <c r="B136" s="17" t="s">
        <v>24</v>
      </c>
      <c r="C136" s="22">
        <v>0</v>
      </c>
      <c r="D136" s="22">
        <v>0</v>
      </c>
      <c r="E136" s="22">
        <v>0</v>
      </c>
      <c r="F136" s="22">
        <v>0.08683431467552925</v>
      </c>
      <c r="G136" s="22">
        <v>0.10951106587881919</v>
      </c>
      <c r="H136" s="22">
        <v>0.12384594778640055</v>
      </c>
      <c r="I136" s="22">
        <v>0</v>
      </c>
      <c r="J136" s="22">
        <v>0</v>
      </c>
      <c r="K136" s="22">
        <v>0</v>
      </c>
      <c r="L136" s="22">
        <v>0.22785836134322657</v>
      </c>
      <c r="M136" s="22">
        <v>0</v>
      </c>
      <c r="N136" s="22">
        <v>0</v>
      </c>
      <c r="O136" s="22">
        <v>0</v>
      </c>
      <c r="P136" s="22">
        <v>0.23645394551367702</v>
      </c>
      <c r="Q136" s="22">
        <v>0.08915796861135883</v>
      </c>
      <c r="R136" s="22">
        <v>0</v>
      </c>
      <c r="S136" s="7">
        <v>0.8736616038090114</v>
      </c>
      <c r="T136" s="7">
        <v>0.8736616038090114</v>
      </c>
      <c r="U136" s="52">
        <f>(G136+H136+I136+K136+M136)/(D136+F136+N136+O136+P136+Q136+R136)</f>
        <v>0.5657877254541648</v>
      </c>
      <c r="V136" s="52">
        <f>P136+Q136+R136</f>
        <v>0.3256119141250359</v>
      </c>
      <c r="W136" s="52">
        <f>L136+N136+O136</f>
        <v>0.22785836134322657</v>
      </c>
      <c r="X136" s="52">
        <f>D136</f>
        <v>0</v>
      </c>
      <c r="Y136" s="52">
        <f>F136</f>
        <v>0.08683431467552925</v>
      </c>
      <c r="Z136" s="52">
        <f>G136+H136+I136+K136+M136</f>
        <v>0.23335701366521974</v>
      </c>
      <c r="AA136" s="7"/>
      <c r="AB136" s="46"/>
      <c r="AC136" s="18" t="s">
        <v>24</v>
      </c>
      <c r="AD136" s="40"/>
      <c r="AE136" s="40"/>
      <c r="AF136" s="40"/>
      <c r="AG136" s="40">
        <v>0</v>
      </c>
      <c r="AH136" s="40">
        <v>0</v>
      </c>
      <c r="AI136" s="40">
        <v>0</v>
      </c>
      <c r="AJ136" s="40"/>
      <c r="AK136" s="40"/>
      <c r="AL136" s="40"/>
      <c r="AM136" s="40">
        <v>0</v>
      </c>
      <c r="AN136" s="40"/>
      <c r="AO136" s="22"/>
      <c r="AP136" s="22"/>
      <c r="AQ136" s="22">
        <v>0</v>
      </c>
      <c r="AR136" s="22">
        <v>0</v>
      </c>
      <c r="AS136" s="22"/>
      <c r="AT136" s="22">
        <v>0</v>
      </c>
      <c r="AU136" s="22">
        <v>0</v>
      </c>
      <c r="AV136" s="61"/>
      <c r="AW136" s="61">
        <f>SQRT(AQ136*AQ136+AS136*AS136+AR136*AR136)</f>
        <v>0</v>
      </c>
      <c r="AX136" s="62">
        <f t="shared" si="19"/>
        <v>0</v>
      </c>
      <c r="AY136" s="62">
        <f t="shared" si="20"/>
        <v>0</v>
      </c>
      <c r="AZ136" s="62">
        <f t="shared" si="21"/>
        <v>0</v>
      </c>
      <c r="BA136" s="62">
        <f t="shared" si="22"/>
        <v>0</v>
      </c>
      <c r="BB136" s="22"/>
    </row>
    <row r="137" spans="1:54" s="5" customFormat="1" ht="11.25">
      <c r="A137" s="28"/>
      <c r="B137" s="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22"/>
      <c r="S137" s="2"/>
      <c r="T137" s="2"/>
      <c r="U137" s="2"/>
      <c r="V137" s="2"/>
      <c r="W137" s="2"/>
      <c r="X137" s="2"/>
      <c r="Y137" s="2"/>
      <c r="Z137" s="2"/>
      <c r="AA137" s="2"/>
      <c r="AB137" s="46"/>
      <c r="AC137" s="18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22"/>
      <c r="AP137" s="22"/>
      <c r="AQ137" s="22"/>
      <c r="AR137" s="22"/>
      <c r="AS137" s="22"/>
      <c r="AT137" s="22"/>
      <c r="AU137" s="22"/>
      <c r="AV137" s="38"/>
      <c r="AW137" s="38"/>
      <c r="AX137" s="22"/>
      <c r="AY137" s="22"/>
      <c r="AZ137" s="22"/>
      <c r="BA137" s="22"/>
      <c r="BB137" s="22"/>
    </row>
    <row r="138" spans="1:54" s="5" customFormat="1" ht="12" thickBot="1">
      <c r="A138" s="28"/>
      <c r="B138" s="25" t="s">
        <v>33</v>
      </c>
      <c r="C138" s="25"/>
      <c r="D138" s="25"/>
      <c r="E138" s="25"/>
      <c r="F138" s="2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22"/>
      <c r="S138" s="2"/>
      <c r="T138" s="2"/>
      <c r="U138" s="2"/>
      <c r="V138" s="2"/>
      <c r="W138" s="2"/>
      <c r="X138" s="2"/>
      <c r="Y138" s="2"/>
      <c r="Z138" s="2"/>
      <c r="AA138" s="2"/>
      <c r="AB138" s="46"/>
      <c r="AC138" s="43" t="s">
        <v>33</v>
      </c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22"/>
      <c r="AP138" s="22"/>
      <c r="AQ138" s="22"/>
      <c r="AR138" s="22"/>
      <c r="AS138" s="22"/>
      <c r="AT138" s="22"/>
      <c r="AU138" s="22"/>
      <c r="AV138" s="38"/>
      <c r="AW138" s="38"/>
      <c r="AX138" s="22"/>
      <c r="AY138" s="22"/>
      <c r="AZ138" s="22"/>
      <c r="BA138" s="22"/>
      <c r="BB138" s="22"/>
    </row>
    <row r="139" spans="1:54" s="57" customFormat="1" ht="10.5" thickBot="1">
      <c r="A139" s="9">
        <v>270.67</v>
      </c>
      <c r="B139" s="53" t="s">
        <v>0</v>
      </c>
      <c r="C139" s="33" t="s">
        <v>1</v>
      </c>
      <c r="D139" s="33" t="s">
        <v>2</v>
      </c>
      <c r="E139" s="33" t="s">
        <v>3</v>
      </c>
      <c r="F139" s="33" t="s">
        <v>4</v>
      </c>
      <c r="G139" s="33" t="s">
        <v>5</v>
      </c>
      <c r="H139" s="33" t="s">
        <v>6</v>
      </c>
      <c r="I139" s="33" t="s">
        <v>7</v>
      </c>
      <c r="J139" s="33" t="s">
        <v>8</v>
      </c>
      <c r="K139" s="33" t="s">
        <v>9</v>
      </c>
      <c r="L139" s="33" t="s">
        <v>10</v>
      </c>
      <c r="M139" s="33" t="s">
        <v>11</v>
      </c>
      <c r="N139" s="33" t="s">
        <v>12</v>
      </c>
      <c r="O139" s="33" t="s">
        <v>13</v>
      </c>
      <c r="P139" s="33" t="s">
        <v>14</v>
      </c>
      <c r="Q139" s="33" t="s">
        <v>15</v>
      </c>
      <c r="R139" s="33" t="s">
        <v>16</v>
      </c>
      <c r="S139" s="34" t="s">
        <v>17</v>
      </c>
      <c r="T139" s="34" t="s">
        <v>18</v>
      </c>
      <c r="U139" s="51" t="s">
        <v>54</v>
      </c>
      <c r="V139" s="51" t="s">
        <v>55</v>
      </c>
      <c r="W139" s="51" t="s">
        <v>56</v>
      </c>
      <c r="X139" s="51" t="s">
        <v>2</v>
      </c>
      <c r="Y139" s="51" t="s">
        <v>4</v>
      </c>
      <c r="Z139" s="51" t="s">
        <v>57</v>
      </c>
      <c r="AA139" s="34"/>
      <c r="AB139" s="12">
        <v>270.67</v>
      </c>
      <c r="AC139" s="54" t="s">
        <v>0</v>
      </c>
      <c r="AD139" s="32" t="s">
        <v>1</v>
      </c>
      <c r="AE139" s="32" t="s">
        <v>2</v>
      </c>
      <c r="AF139" s="32" t="s">
        <v>3</v>
      </c>
      <c r="AG139" s="32" t="s">
        <v>4</v>
      </c>
      <c r="AH139" s="32" t="s">
        <v>5</v>
      </c>
      <c r="AI139" s="32" t="s">
        <v>6</v>
      </c>
      <c r="AJ139" s="32" t="s">
        <v>7</v>
      </c>
      <c r="AK139" s="32" t="s">
        <v>8</v>
      </c>
      <c r="AL139" s="32" t="s">
        <v>9</v>
      </c>
      <c r="AM139" s="32" t="s">
        <v>10</v>
      </c>
      <c r="AN139" s="32" t="s">
        <v>11</v>
      </c>
      <c r="AO139" s="32" t="s">
        <v>12</v>
      </c>
      <c r="AP139" s="32" t="s">
        <v>13</v>
      </c>
      <c r="AQ139" s="32" t="s">
        <v>14</v>
      </c>
      <c r="AR139" s="32" t="s">
        <v>15</v>
      </c>
      <c r="AS139" s="32" t="s">
        <v>16</v>
      </c>
      <c r="AT139" s="33" t="s">
        <v>17</v>
      </c>
      <c r="AU139" s="33" t="s">
        <v>18</v>
      </c>
      <c r="AV139" s="51" t="s">
        <v>54</v>
      </c>
      <c r="AW139" s="58" t="s">
        <v>55</v>
      </c>
      <c r="AX139" s="58" t="s">
        <v>56</v>
      </c>
      <c r="AY139" s="58" t="s">
        <v>2</v>
      </c>
      <c r="AZ139" s="58" t="s">
        <v>4</v>
      </c>
      <c r="BA139" s="58" t="s">
        <v>57</v>
      </c>
      <c r="BB139" s="56"/>
    </row>
    <row r="140" spans="1:54" s="5" customFormat="1" ht="11.25">
      <c r="A140" s="28"/>
      <c r="B140" s="16" t="s">
        <v>19</v>
      </c>
      <c r="C140" s="22">
        <v>0</v>
      </c>
      <c r="D140" s="22">
        <v>0</v>
      </c>
      <c r="E140" s="22">
        <v>0</v>
      </c>
      <c r="F140" s="22">
        <v>0.8660081260872202</v>
      </c>
      <c r="G140" s="22">
        <v>0.8510778772091114</v>
      </c>
      <c r="H140" s="22">
        <v>1.5171065380483075</v>
      </c>
      <c r="I140" s="22">
        <v>0</v>
      </c>
      <c r="J140" s="22">
        <v>0</v>
      </c>
      <c r="K140" s="22">
        <v>0</v>
      </c>
      <c r="L140" s="22">
        <v>3.027443303086556</v>
      </c>
      <c r="M140" s="22">
        <v>0</v>
      </c>
      <c r="N140" s="22">
        <v>0</v>
      </c>
      <c r="O140" s="22">
        <v>0</v>
      </c>
      <c r="P140" s="22">
        <v>0.7849962566919908</v>
      </c>
      <c r="Q140" s="22">
        <v>0.1504445192125296</v>
      </c>
      <c r="R140" s="22">
        <v>0</v>
      </c>
      <c r="S140" s="7">
        <v>7.197076620335715</v>
      </c>
      <c r="T140" s="7">
        <v>7.197076620335715</v>
      </c>
      <c r="U140" s="52">
        <f>(G140+H140+I140+K140+M140)/(D140+F140+N140+O140+P140+Q140+R140)</f>
        <v>1.314599827194142</v>
      </c>
      <c r="V140" s="52">
        <f>P140+Q140+R140</f>
        <v>0.9354407759045205</v>
      </c>
      <c r="W140" s="52">
        <f>L140+N140+O140</f>
        <v>3.027443303086556</v>
      </c>
      <c r="X140" s="52">
        <f>D140</f>
        <v>0</v>
      </c>
      <c r="Y140" s="52">
        <f>F140</f>
        <v>0.8660081260872202</v>
      </c>
      <c r="Z140" s="52">
        <f>G140+H140+I140+K140+M140</f>
        <v>2.368184415257419</v>
      </c>
      <c r="AA140" s="7"/>
      <c r="AB140" s="46"/>
      <c r="AC140" s="18" t="s">
        <v>19</v>
      </c>
      <c r="AD140" s="40"/>
      <c r="AE140" s="40"/>
      <c r="AF140" s="40"/>
      <c r="AG140" s="40">
        <v>0.005390594038010128</v>
      </c>
      <c r="AH140" s="40">
        <v>0.048109119482376894</v>
      </c>
      <c r="AI140" s="40">
        <v>0.15474422984472583</v>
      </c>
      <c r="AJ140" s="40"/>
      <c r="AK140" s="40"/>
      <c r="AL140" s="40"/>
      <c r="AM140" s="40">
        <v>0.04205716234892449</v>
      </c>
      <c r="AN140" s="40"/>
      <c r="AO140" s="22"/>
      <c r="AP140" s="22"/>
      <c r="AQ140" s="22">
        <v>0.023257672190562337</v>
      </c>
      <c r="AR140" s="22">
        <v>0.0017494716064835366</v>
      </c>
      <c r="AS140" s="22"/>
      <c r="AT140" s="22">
        <v>0.2003506535293772</v>
      </c>
      <c r="AU140" s="22">
        <v>0.19846477918766933</v>
      </c>
      <c r="AV140" s="61"/>
      <c r="AW140" s="61">
        <f>SQRT(AQ140*AQ140+AS140*AS140+AR140*AR140)</f>
        <v>0.02332337811350553</v>
      </c>
      <c r="AX140" s="62">
        <f aca="true" t="shared" si="23" ref="AX140:AX145">SQRT(AM140*AM140)</f>
        <v>0.04205716234892449</v>
      </c>
      <c r="AY140" s="62">
        <f t="shared" si="20"/>
        <v>0</v>
      </c>
      <c r="AZ140" s="62">
        <f t="shared" si="21"/>
        <v>0.005390594038010128</v>
      </c>
      <c r="BA140" s="62">
        <f t="shared" si="22"/>
        <v>0.1620501899030265</v>
      </c>
      <c r="BB140" s="22"/>
    </row>
    <row r="141" spans="1:54" s="5" customFormat="1" ht="11.25">
      <c r="A141" s="28"/>
      <c r="B141" s="16" t="s">
        <v>20</v>
      </c>
      <c r="C141" s="22">
        <v>0</v>
      </c>
      <c r="D141" s="22">
        <v>0</v>
      </c>
      <c r="E141" s="22">
        <v>0</v>
      </c>
      <c r="F141" s="22">
        <v>0.7476520733324121</v>
      </c>
      <c r="G141" s="22">
        <v>1.6931759003029772</v>
      </c>
      <c r="H141" s="22">
        <v>0.18489792046532239</v>
      </c>
      <c r="I141" s="22">
        <v>0</v>
      </c>
      <c r="J141" s="22">
        <v>0.4210907138179282</v>
      </c>
      <c r="K141" s="22">
        <v>0</v>
      </c>
      <c r="L141" s="22">
        <v>2.591952969655422</v>
      </c>
      <c r="M141" s="22">
        <v>0</v>
      </c>
      <c r="N141" s="22">
        <v>0</v>
      </c>
      <c r="O141" s="22">
        <v>0</v>
      </c>
      <c r="P141" s="22">
        <v>0.727102370750803</v>
      </c>
      <c r="Q141" s="22">
        <v>0.3301825817096089</v>
      </c>
      <c r="R141" s="22">
        <v>0</v>
      </c>
      <c r="S141" s="7">
        <v>6.696054530034474</v>
      </c>
      <c r="T141" s="7">
        <v>6.696054530034474</v>
      </c>
      <c r="U141" s="52">
        <f>(G141+H141+I141+K141+M141)/(D141+F141+N141+O141+P141+Q141+R141)</f>
        <v>1.0405204136932977</v>
      </c>
      <c r="V141" s="52">
        <f>P141+Q141+R141</f>
        <v>1.057284952460412</v>
      </c>
      <c r="W141" s="52">
        <f>L141+N141+O141</f>
        <v>2.591952969655422</v>
      </c>
      <c r="X141" s="52">
        <f>D141</f>
        <v>0</v>
      </c>
      <c r="Y141" s="52">
        <f>F141</f>
        <v>0.7476520733324121</v>
      </c>
      <c r="Z141" s="52">
        <f>G141+H141+I141+K141+M141</f>
        <v>1.8780738207682997</v>
      </c>
      <c r="AA141" s="7"/>
      <c r="AB141" s="46"/>
      <c r="AC141" s="18" t="s">
        <v>20</v>
      </c>
      <c r="AD141" s="40"/>
      <c r="AE141" s="40"/>
      <c r="AF141" s="40"/>
      <c r="AG141" s="40">
        <v>0.005516252041952596</v>
      </c>
      <c r="AH141" s="40">
        <v>0.0005090632285038585</v>
      </c>
      <c r="AI141" s="40">
        <v>0.0038049955537487537</v>
      </c>
      <c r="AJ141" s="40"/>
      <c r="AK141" s="40">
        <v>0.024231941582634066</v>
      </c>
      <c r="AL141" s="40"/>
      <c r="AM141" s="40">
        <v>0.19790039159531594</v>
      </c>
      <c r="AN141" s="40"/>
      <c r="AO141" s="22"/>
      <c r="AP141" s="22"/>
      <c r="AQ141" s="22">
        <v>0.04323327250507206</v>
      </c>
      <c r="AR141" s="22">
        <v>0.05633908176492514</v>
      </c>
      <c r="AS141" s="22"/>
      <c r="AT141" s="22">
        <v>0.3097092151372529</v>
      </c>
      <c r="AU141" s="22">
        <v>0.3067939630433426</v>
      </c>
      <c r="AV141" s="61"/>
      <c r="AW141" s="61">
        <f>SQRT(AQ141*AQ141+AS141*AS141+AR141*AR141)</f>
        <v>0.07101554749217061</v>
      </c>
      <c r="AX141" s="62">
        <f t="shared" si="23"/>
        <v>0.19790039159531594</v>
      </c>
      <c r="AY141" s="62">
        <f t="shared" si="20"/>
        <v>0</v>
      </c>
      <c r="AZ141" s="62">
        <f t="shared" si="21"/>
        <v>0.005516252041952596</v>
      </c>
      <c r="BA141" s="62">
        <f t="shared" si="22"/>
        <v>0.0038388978281093332</v>
      </c>
      <c r="BB141" s="22"/>
    </row>
    <row r="142" spans="1:54" s="5" customFormat="1" ht="11.25">
      <c r="A142" s="28"/>
      <c r="B142" s="16" t="s">
        <v>21</v>
      </c>
      <c r="C142" s="22">
        <v>0</v>
      </c>
      <c r="D142" s="22">
        <v>0</v>
      </c>
      <c r="E142" s="22">
        <v>0</v>
      </c>
      <c r="F142" s="22">
        <v>0.45242223151247324</v>
      </c>
      <c r="G142" s="22">
        <v>1.2064357776698653</v>
      </c>
      <c r="H142" s="22">
        <v>0.10819720496838214</v>
      </c>
      <c r="I142" s="22">
        <v>0</v>
      </c>
      <c r="J142" s="22">
        <v>0.30810770803699455</v>
      </c>
      <c r="K142" s="22">
        <v>0</v>
      </c>
      <c r="L142" s="22">
        <v>2.4769794395853935</v>
      </c>
      <c r="M142" s="22">
        <v>0</v>
      </c>
      <c r="N142" s="22">
        <v>0</v>
      </c>
      <c r="O142" s="22">
        <v>0</v>
      </c>
      <c r="P142" s="22">
        <v>0.572670546686766</v>
      </c>
      <c r="Q142" s="22">
        <v>0.22722382968716093</v>
      </c>
      <c r="R142" s="22">
        <v>0</v>
      </c>
      <c r="S142" s="7">
        <v>5.352036738147036</v>
      </c>
      <c r="T142" s="7">
        <v>5.352036738147036</v>
      </c>
      <c r="U142" s="52">
        <f>(G142+H142+I142+K142+M142)/(D142+F142+N142+O142+P142+Q142+R142)</f>
        <v>1.0497608786463528</v>
      </c>
      <c r="V142" s="52">
        <f>P142+Q142+R142</f>
        <v>0.7998943763739269</v>
      </c>
      <c r="W142" s="52">
        <f>L142+N142+O142</f>
        <v>2.4769794395853935</v>
      </c>
      <c r="X142" s="52">
        <f>D142</f>
        <v>0</v>
      </c>
      <c r="Y142" s="52">
        <f>F142</f>
        <v>0.45242223151247324</v>
      </c>
      <c r="Z142" s="52">
        <f>G142+H142+I142+K142+M142</f>
        <v>1.3146329826382475</v>
      </c>
      <c r="AA142" s="7"/>
      <c r="AB142" s="46"/>
      <c r="AC142" s="18" t="s">
        <v>21</v>
      </c>
      <c r="AD142" s="40"/>
      <c r="AE142" s="40"/>
      <c r="AF142" s="40"/>
      <c r="AG142" s="40">
        <v>0.018621949208334602</v>
      </c>
      <c r="AH142" s="40">
        <v>0.17626839591355034</v>
      </c>
      <c r="AI142" s="40">
        <v>0.005683546267563901</v>
      </c>
      <c r="AJ142" s="40"/>
      <c r="AK142" s="40">
        <v>0.003907088466188812</v>
      </c>
      <c r="AL142" s="40"/>
      <c r="AM142" s="40">
        <v>0.03300071451809672</v>
      </c>
      <c r="AN142" s="40"/>
      <c r="AO142" s="22"/>
      <c r="AP142" s="22"/>
      <c r="AQ142" s="22">
        <v>0.02715088454224145</v>
      </c>
      <c r="AR142" s="22">
        <v>0.023420850451000525</v>
      </c>
      <c r="AS142" s="22"/>
      <c r="AT142" s="22">
        <v>0.2864064356599505</v>
      </c>
      <c r="AU142" s="22">
        <v>0.28371052956333326</v>
      </c>
      <c r="AV142" s="61"/>
      <c r="AW142" s="61">
        <f>SQRT(AQ142*AQ142+AS142*AS142+AR142*AR142)</f>
        <v>0.035856753440241314</v>
      </c>
      <c r="AX142" s="62">
        <f t="shared" si="23"/>
        <v>0.03300071451809672</v>
      </c>
      <c r="AY142" s="62">
        <f t="shared" si="20"/>
        <v>0</v>
      </c>
      <c r="AZ142" s="62">
        <f t="shared" si="21"/>
        <v>0.018621949208334602</v>
      </c>
      <c r="BA142" s="62">
        <f t="shared" si="22"/>
        <v>0.17636000140653116</v>
      </c>
      <c r="BB142" s="22"/>
    </row>
    <row r="143" spans="1:54" s="5" customFormat="1" ht="11.25">
      <c r="A143" s="28"/>
      <c r="B143" s="16" t="s">
        <v>22</v>
      </c>
      <c r="C143" s="22">
        <v>0</v>
      </c>
      <c r="D143" s="22">
        <v>0</v>
      </c>
      <c r="E143" s="22">
        <v>0</v>
      </c>
      <c r="F143" s="22">
        <v>0.3313256593233782</v>
      </c>
      <c r="G143" s="22">
        <v>1.113587552667722</v>
      </c>
      <c r="H143" s="22">
        <v>0.0929070476465305</v>
      </c>
      <c r="I143" s="22">
        <v>0</v>
      </c>
      <c r="J143" s="22">
        <v>0.22523485312747463</v>
      </c>
      <c r="K143" s="22">
        <v>0</v>
      </c>
      <c r="L143" s="22">
        <v>2.9323243243591506</v>
      </c>
      <c r="M143" s="22">
        <v>0</v>
      </c>
      <c r="N143" s="22">
        <v>0</v>
      </c>
      <c r="O143" s="22">
        <v>0</v>
      </c>
      <c r="P143" s="22">
        <v>0.6249828479831332</v>
      </c>
      <c r="Q143" s="22">
        <v>0.1886235500606075</v>
      </c>
      <c r="R143" s="22">
        <v>0</v>
      </c>
      <c r="S143" s="7">
        <v>5.508985835167997</v>
      </c>
      <c r="T143" s="7">
        <v>5.508985835167997</v>
      </c>
      <c r="U143" s="52">
        <f>(G143+H143+I143+K143+M143)/(D143+F143+N143+O143+P143+Q143+R143)</f>
        <v>1.053769603664258</v>
      </c>
      <c r="V143" s="52">
        <f>P143+Q143+R143</f>
        <v>0.8136063980437407</v>
      </c>
      <c r="W143" s="52">
        <f>L143+N143+O143</f>
        <v>2.9323243243591506</v>
      </c>
      <c r="X143" s="52">
        <f>D143</f>
        <v>0</v>
      </c>
      <c r="Y143" s="52">
        <f>F143</f>
        <v>0.3313256593233782</v>
      </c>
      <c r="Z143" s="52">
        <f>G143+H143+I143+K143+M143</f>
        <v>1.2064946003142525</v>
      </c>
      <c r="AA143" s="7"/>
      <c r="AB143" s="46"/>
      <c r="AC143" s="18" t="s">
        <v>22</v>
      </c>
      <c r="AD143" s="40"/>
      <c r="AE143" s="40"/>
      <c r="AF143" s="40"/>
      <c r="AG143" s="40">
        <v>0.03953016415234045</v>
      </c>
      <c r="AH143" s="40">
        <v>0.1665238197040584</v>
      </c>
      <c r="AI143" s="40">
        <v>0.021678437361794364</v>
      </c>
      <c r="AJ143" s="40"/>
      <c r="AK143" s="40">
        <v>0.08721025279483574</v>
      </c>
      <c r="AL143" s="40"/>
      <c r="AM143" s="40">
        <v>0.3010586537035874</v>
      </c>
      <c r="AN143" s="40"/>
      <c r="AO143" s="22"/>
      <c r="AP143" s="22"/>
      <c r="AQ143" s="22">
        <v>0.10415086185126227</v>
      </c>
      <c r="AR143" s="22">
        <v>0.0004919293768481488</v>
      </c>
      <c r="AS143" s="22"/>
      <c r="AT143" s="22">
        <v>0.6952881405363976</v>
      </c>
      <c r="AU143" s="22">
        <v>0.6887434847479946</v>
      </c>
      <c r="AV143" s="61"/>
      <c r="AW143" s="61">
        <f>SQRT(AQ143*AQ143+AS143*AS143+AR143*AR143)</f>
        <v>0.10415202359470757</v>
      </c>
      <c r="AX143" s="62">
        <f t="shared" si="23"/>
        <v>0.3010586537035874</v>
      </c>
      <c r="AY143" s="62">
        <f t="shared" si="20"/>
        <v>0</v>
      </c>
      <c r="AZ143" s="62">
        <f t="shared" si="21"/>
        <v>0.03953016415234045</v>
      </c>
      <c r="BA143" s="62">
        <f t="shared" si="22"/>
        <v>0.16792896467041948</v>
      </c>
      <c r="BB143" s="22"/>
    </row>
    <row r="144" spans="1:54" s="5" customFormat="1" ht="11.25">
      <c r="A144" s="28"/>
      <c r="B144" s="16" t="s">
        <v>23</v>
      </c>
      <c r="C144" s="22">
        <v>0</v>
      </c>
      <c r="D144" s="22">
        <v>0</v>
      </c>
      <c r="E144" s="22">
        <v>0</v>
      </c>
      <c r="F144" s="22">
        <v>0.07605627682770195</v>
      </c>
      <c r="G144" s="22">
        <v>0.1429389341362614</v>
      </c>
      <c r="H144" s="22">
        <v>0.22505938021522978</v>
      </c>
      <c r="I144" s="22">
        <v>0</v>
      </c>
      <c r="J144" s="22">
        <v>0</v>
      </c>
      <c r="K144" s="22">
        <v>0</v>
      </c>
      <c r="L144" s="22">
        <v>0.5945905715121456</v>
      </c>
      <c r="M144" s="22">
        <v>0</v>
      </c>
      <c r="N144" s="22">
        <v>0</v>
      </c>
      <c r="O144" s="22">
        <v>0</v>
      </c>
      <c r="P144" s="22">
        <v>0.1768793991882025</v>
      </c>
      <c r="Q144" s="22">
        <v>0.02116246944841308</v>
      </c>
      <c r="R144" s="22">
        <v>0</v>
      </c>
      <c r="S144" s="7">
        <v>1.2366870313279543</v>
      </c>
      <c r="T144" s="7">
        <v>1.2366870313279543</v>
      </c>
      <c r="U144" s="52">
        <f>(G144+H144+I144+K144+M144)/(D144+F144+N144+O144+P144+Q144+R144)</f>
        <v>1.342578636306015</v>
      </c>
      <c r="V144" s="52">
        <f>P144+Q144+R144</f>
        <v>0.19804186863661558</v>
      </c>
      <c r="W144" s="52">
        <f>L144+N144+O144</f>
        <v>0.5945905715121456</v>
      </c>
      <c r="X144" s="52">
        <f>D144</f>
        <v>0</v>
      </c>
      <c r="Y144" s="52">
        <f>F144</f>
        <v>0.07605627682770195</v>
      </c>
      <c r="Z144" s="52">
        <f>G144+H144+I144+K144+M144</f>
        <v>0.3679983143514912</v>
      </c>
      <c r="AA144" s="7"/>
      <c r="AB144" s="46"/>
      <c r="AC144" s="18" t="s">
        <v>23</v>
      </c>
      <c r="AD144" s="40"/>
      <c r="AE144" s="40"/>
      <c r="AF144" s="40"/>
      <c r="AG144" s="40">
        <v>0</v>
      </c>
      <c r="AH144" s="40">
        <v>0.009809163739748376</v>
      </c>
      <c r="AI144" s="40">
        <v>0.0020974018487191987</v>
      </c>
      <c r="AJ144" s="40"/>
      <c r="AK144" s="40"/>
      <c r="AL144" s="40"/>
      <c r="AM144" s="40">
        <v>0.014034148358927929</v>
      </c>
      <c r="AN144" s="40"/>
      <c r="AO144" s="22"/>
      <c r="AP144" s="22"/>
      <c r="AQ144" s="22">
        <v>0.028625649203417702</v>
      </c>
      <c r="AR144" s="22">
        <v>0.00890527097753508</v>
      </c>
      <c r="AS144" s="22"/>
      <c r="AT144" s="22">
        <v>0.020569930355887375</v>
      </c>
      <c r="AU144" s="22">
        <v>0.020376308307815557</v>
      </c>
      <c r="AV144" s="61"/>
      <c r="AW144" s="61">
        <f>SQRT(AQ144*AQ144+AS144*AS144+AR144*AR144)</f>
        <v>0.02997885327193916</v>
      </c>
      <c r="AX144" s="62">
        <f t="shared" si="23"/>
        <v>0.014034148358927929</v>
      </c>
      <c r="AY144" s="62">
        <f t="shared" si="20"/>
        <v>0</v>
      </c>
      <c r="AZ144" s="62">
        <f t="shared" si="21"/>
        <v>0</v>
      </c>
      <c r="BA144" s="62">
        <f t="shared" si="22"/>
        <v>0.010030891674632175</v>
      </c>
      <c r="BB144" s="22"/>
    </row>
    <row r="145" spans="1:53" ht="12" thickBot="1">
      <c r="A145" s="28"/>
      <c r="B145" s="17" t="s">
        <v>24</v>
      </c>
      <c r="C145" s="22">
        <v>0</v>
      </c>
      <c r="D145" s="22">
        <v>0</v>
      </c>
      <c r="E145" s="22">
        <v>0</v>
      </c>
      <c r="F145" s="22">
        <v>0.1210941097542685</v>
      </c>
      <c r="G145" s="22">
        <v>0.06618013645592088</v>
      </c>
      <c r="H145" s="22">
        <v>0.39233603001812895</v>
      </c>
      <c r="I145" s="22">
        <v>0</v>
      </c>
      <c r="J145" s="22">
        <v>0</v>
      </c>
      <c r="K145" s="22">
        <v>0</v>
      </c>
      <c r="L145" s="22">
        <v>0.46903981718711996</v>
      </c>
      <c r="M145" s="22">
        <v>0</v>
      </c>
      <c r="N145" s="22">
        <v>0</v>
      </c>
      <c r="O145" s="22">
        <v>0</v>
      </c>
      <c r="P145" s="22">
        <v>0.09539007064567102</v>
      </c>
      <c r="Q145" s="22">
        <v>0.013769991911813934</v>
      </c>
      <c r="R145" s="22">
        <v>0</v>
      </c>
      <c r="S145" s="7">
        <v>1.1578101559729232</v>
      </c>
      <c r="T145" s="7">
        <v>1.1578101559729232</v>
      </c>
      <c r="U145" s="52">
        <f>(G145+H145+I145+K145+M145)/(D145+F145+N145+O145+P145+Q145+R145)</f>
        <v>1.9913479172626682</v>
      </c>
      <c r="V145" s="52">
        <f>P145+Q145+R145</f>
        <v>0.10916006255748496</v>
      </c>
      <c r="W145" s="52">
        <f>L145+N145+O145</f>
        <v>0.46903981718711996</v>
      </c>
      <c r="X145" s="52">
        <f>D145</f>
        <v>0</v>
      </c>
      <c r="Y145" s="52">
        <f>F145</f>
        <v>0.1210941097542685</v>
      </c>
      <c r="Z145" s="52">
        <f>G145+H145+I145+K145+M145</f>
        <v>0.4585161664740498</v>
      </c>
      <c r="AA145" s="7"/>
      <c r="AB145" s="46"/>
      <c r="AC145" s="18" t="s">
        <v>24</v>
      </c>
      <c r="AG145" s="40">
        <v>0.004745432458880535</v>
      </c>
      <c r="AH145" s="40">
        <v>0.011990348996497492</v>
      </c>
      <c r="AI145" s="40">
        <v>0.015022436590651337</v>
      </c>
      <c r="AM145" s="40">
        <v>0.01195094853460328</v>
      </c>
      <c r="AQ145" s="22">
        <v>0.027958846704999738</v>
      </c>
      <c r="AR145" s="22">
        <v>0.0022722260981429443</v>
      </c>
      <c r="AT145" s="22">
        <v>0.04235036452940061</v>
      </c>
      <c r="AU145" s="22">
        <v>0.04195172612008661</v>
      </c>
      <c r="AV145" s="60"/>
      <c r="AW145" s="61">
        <f>SQRT(AQ145*AQ145+AS145*AS145+AR145*AR145)</f>
        <v>0.02805102708484587</v>
      </c>
      <c r="AX145" s="62">
        <f t="shared" si="23"/>
        <v>0.01195094853460328</v>
      </c>
      <c r="AY145" s="62">
        <f t="shared" si="20"/>
        <v>0</v>
      </c>
      <c r="AZ145" s="62">
        <f t="shared" si="21"/>
        <v>0.004745432458880535</v>
      </c>
      <c r="BA145" s="62">
        <f t="shared" si="22"/>
        <v>0.019220875895180962</v>
      </c>
    </row>
    <row r="146" spans="1:29" ht="11.25">
      <c r="A146" s="28"/>
      <c r="B146" s="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22"/>
      <c r="AB146" s="46"/>
      <c r="AC146" s="18"/>
    </row>
    <row r="147" spans="1:29" ht="12" thickBot="1">
      <c r="A147" s="28"/>
      <c r="B147" s="25" t="s">
        <v>34</v>
      </c>
      <c r="C147" s="25"/>
      <c r="D147" s="25"/>
      <c r="E147" s="25"/>
      <c r="F147" s="2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22"/>
      <c r="AB147" s="46"/>
      <c r="AC147" s="43" t="s">
        <v>34</v>
      </c>
    </row>
    <row r="148" spans="1:54" s="55" customFormat="1" ht="10.5" thickBot="1">
      <c r="A148" s="9">
        <v>270.92</v>
      </c>
      <c r="B148" s="53" t="s">
        <v>0</v>
      </c>
      <c r="C148" s="33" t="s">
        <v>1</v>
      </c>
      <c r="D148" s="33" t="s">
        <v>2</v>
      </c>
      <c r="E148" s="33" t="s">
        <v>3</v>
      </c>
      <c r="F148" s="33" t="s">
        <v>4</v>
      </c>
      <c r="G148" s="33" t="s">
        <v>5</v>
      </c>
      <c r="H148" s="33" t="s">
        <v>6</v>
      </c>
      <c r="I148" s="33" t="s">
        <v>7</v>
      </c>
      <c r="J148" s="33" t="s">
        <v>8</v>
      </c>
      <c r="K148" s="33" t="s">
        <v>9</v>
      </c>
      <c r="L148" s="33" t="s">
        <v>10</v>
      </c>
      <c r="M148" s="33" t="s">
        <v>11</v>
      </c>
      <c r="N148" s="33" t="s">
        <v>12</v>
      </c>
      <c r="O148" s="33" t="s">
        <v>13</v>
      </c>
      <c r="P148" s="33" t="s">
        <v>14</v>
      </c>
      <c r="Q148" s="33" t="s">
        <v>15</v>
      </c>
      <c r="R148" s="33" t="s">
        <v>16</v>
      </c>
      <c r="S148" s="34" t="s">
        <v>17</v>
      </c>
      <c r="T148" s="34" t="s">
        <v>18</v>
      </c>
      <c r="U148" s="51" t="s">
        <v>54</v>
      </c>
      <c r="V148" s="51" t="s">
        <v>55</v>
      </c>
      <c r="W148" s="51" t="s">
        <v>56</v>
      </c>
      <c r="X148" s="51" t="s">
        <v>2</v>
      </c>
      <c r="Y148" s="51" t="s">
        <v>4</v>
      </c>
      <c r="Z148" s="51" t="s">
        <v>57</v>
      </c>
      <c r="AA148" s="34"/>
      <c r="AB148" s="12">
        <v>270.92</v>
      </c>
      <c r="AC148" s="54" t="s">
        <v>0</v>
      </c>
      <c r="AD148" s="32" t="s">
        <v>1</v>
      </c>
      <c r="AE148" s="32" t="s">
        <v>2</v>
      </c>
      <c r="AF148" s="32" t="s">
        <v>3</v>
      </c>
      <c r="AG148" s="32" t="s">
        <v>4</v>
      </c>
      <c r="AH148" s="32" t="s">
        <v>5</v>
      </c>
      <c r="AI148" s="32" t="s">
        <v>6</v>
      </c>
      <c r="AJ148" s="32" t="s">
        <v>7</v>
      </c>
      <c r="AK148" s="32" t="s">
        <v>8</v>
      </c>
      <c r="AL148" s="32" t="s">
        <v>9</v>
      </c>
      <c r="AM148" s="32" t="s">
        <v>10</v>
      </c>
      <c r="AN148" s="32" t="s">
        <v>11</v>
      </c>
      <c r="AO148" s="32" t="s">
        <v>12</v>
      </c>
      <c r="AP148" s="32" t="s">
        <v>13</v>
      </c>
      <c r="AQ148" s="32" t="s">
        <v>14</v>
      </c>
      <c r="AR148" s="32" t="s">
        <v>15</v>
      </c>
      <c r="AS148" s="32" t="s">
        <v>16</v>
      </c>
      <c r="AT148" s="33" t="s">
        <v>17</v>
      </c>
      <c r="AU148" s="33" t="s">
        <v>18</v>
      </c>
      <c r="AV148" s="51" t="s">
        <v>54</v>
      </c>
      <c r="AW148" s="58" t="s">
        <v>55</v>
      </c>
      <c r="AX148" s="58" t="s">
        <v>56</v>
      </c>
      <c r="AY148" s="58" t="s">
        <v>2</v>
      </c>
      <c r="AZ148" s="58" t="s">
        <v>4</v>
      </c>
      <c r="BA148" s="58" t="s">
        <v>57</v>
      </c>
      <c r="BB148" s="56"/>
    </row>
    <row r="149" spans="1:53" ht="11.25">
      <c r="A149" s="28"/>
      <c r="B149" s="16" t="s">
        <v>19</v>
      </c>
      <c r="C149" s="22">
        <v>0</v>
      </c>
      <c r="D149" s="22">
        <v>0</v>
      </c>
      <c r="E149" s="22">
        <v>0</v>
      </c>
      <c r="F149" s="22">
        <v>0.3687590160920832</v>
      </c>
      <c r="G149" s="22">
        <v>0.46165070956877985</v>
      </c>
      <c r="H149" s="22">
        <v>0.1736835850581772</v>
      </c>
      <c r="I149" s="22">
        <v>0</v>
      </c>
      <c r="J149" s="22">
        <v>0.3317836031301129</v>
      </c>
      <c r="K149" s="22">
        <v>0.04214099856745791</v>
      </c>
      <c r="L149" s="22">
        <v>1.8297848552704294</v>
      </c>
      <c r="M149" s="22">
        <v>0</v>
      </c>
      <c r="N149" s="22">
        <v>0</v>
      </c>
      <c r="O149" s="22">
        <v>0</v>
      </c>
      <c r="P149" s="22">
        <v>0.6053481857139769</v>
      </c>
      <c r="Q149" s="22">
        <v>0.21103691423068893</v>
      </c>
      <c r="R149" s="22">
        <v>0</v>
      </c>
      <c r="S149" s="7">
        <v>4.024187867631706</v>
      </c>
      <c r="T149" s="7">
        <v>4.024187867631706</v>
      </c>
      <c r="U149" s="52">
        <f>(G149+H149+I149+K149+M149)/(D149+F149+N149+O149+P149+Q149+R149)</f>
        <v>0.5716395871414913</v>
      </c>
      <c r="V149" s="52">
        <f>P149+Q149+R149</f>
        <v>0.8163850999446658</v>
      </c>
      <c r="W149" s="52">
        <f>L149+N149+O149</f>
        <v>1.8297848552704294</v>
      </c>
      <c r="X149" s="52">
        <f>D149</f>
        <v>0</v>
      </c>
      <c r="Y149" s="52">
        <f>F149</f>
        <v>0.3687590160920832</v>
      </c>
      <c r="Z149" s="52">
        <f>G149+H149+I149+K149+M149</f>
        <v>0.6774752931944149</v>
      </c>
      <c r="AA149" s="7"/>
      <c r="AB149" s="46"/>
      <c r="AC149" s="18" t="s">
        <v>19</v>
      </c>
      <c r="AG149" s="40">
        <v>0.07918052895637624</v>
      </c>
      <c r="AH149" s="40">
        <v>0.12782152118617313</v>
      </c>
      <c r="AI149" s="40">
        <v>0.023495315611819195</v>
      </c>
      <c r="AK149" s="40">
        <v>0.053312448880052946</v>
      </c>
      <c r="AL149" s="40">
        <v>0.00763902256021769</v>
      </c>
      <c r="AM149" s="40">
        <v>0.1417559303270932</v>
      </c>
      <c r="AQ149" s="22">
        <v>0.0449825626990761</v>
      </c>
      <c r="AR149" s="22">
        <v>0.02269908293111456</v>
      </c>
      <c r="AT149" s="22">
        <v>0.4861249677650987</v>
      </c>
      <c r="AU149" s="22">
        <v>0.4815491374025722</v>
      </c>
      <c r="AV149" s="60"/>
      <c r="AW149" s="61">
        <f>SQRT(AQ149*AQ149+AS149*AS149+AR149*AR149)</f>
        <v>0.050385308502478465</v>
      </c>
      <c r="AX149" s="62">
        <f aca="true" t="shared" si="24" ref="AX149:AX154">SQRT(AM149*AM149)</f>
        <v>0.1417559303270932</v>
      </c>
      <c r="AY149" s="62">
        <f t="shared" si="20"/>
        <v>0</v>
      </c>
      <c r="AZ149" s="62">
        <f t="shared" si="21"/>
        <v>0.07918052895637624</v>
      </c>
      <c r="BA149" s="62">
        <f t="shared" si="22"/>
        <v>0.1301872720342577</v>
      </c>
    </row>
    <row r="150" spans="1:53" ht="11.25">
      <c r="A150" s="28"/>
      <c r="B150" s="16" t="s">
        <v>20</v>
      </c>
      <c r="C150" s="22">
        <v>0</v>
      </c>
      <c r="D150" s="22">
        <v>0</v>
      </c>
      <c r="E150" s="22">
        <v>0</v>
      </c>
      <c r="F150" s="22">
        <v>0.382738101436385</v>
      </c>
      <c r="G150" s="22">
        <v>1.042084627032753</v>
      </c>
      <c r="H150" s="22">
        <v>0.10331857849200961</v>
      </c>
      <c r="I150" s="22">
        <v>0</v>
      </c>
      <c r="J150" s="22">
        <v>0.3348784044105454</v>
      </c>
      <c r="K150" s="22">
        <v>0.029771375463893163</v>
      </c>
      <c r="L150" s="22">
        <v>2.0597182502617444</v>
      </c>
      <c r="M150" s="22">
        <v>0</v>
      </c>
      <c r="N150" s="22">
        <v>0</v>
      </c>
      <c r="O150" s="22">
        <v>0</v>
      </c>
      <c r="P150" s="22">
        <v>0.6416174558325866</v>
      </c>
      <c r="Q150" s="22">
        <v>0.38841300014556046</v>
      </c>
      <c r="R150" s="22">
        <v>0</v>
      </c>
      <c r="S150" s="7">
        <v>4.982539793075478</v>
      </c>
      <c r="T150" s="7">
        <v>4.982539793075478</v>
      </c>
      <c r="U150" s="52">
        <f>(G150+H150+I150+K150+M150)/(D150+F150+N150+O150+P150+Q150+R150)</f>
        <v>0.8318238502839486</v>
      </c>
      <c r="V150" s="52">
        <f>P150+Q150+R150</f>
        <v>1.030030455978147</v>
      </c>
      <c r="W150" s="52">
        <f>L150+N150+O150</f>
        <v>2.0597182502617444</v>
      </c>
      <c r="X150" s="52">
        <f>D150</f>
        <v>0</v>
      </c>
      <c r="Y150" s="52">
        <f>F150</f>
        <v>0.382738101436385</v>
      </c>
      <c r="Z150" s="52">
        <f>G150+H150+I150+K150+M150</f>
        <v>1.1751745809886558</v>
      </c>
      <c r="AA150" s="7"/>
      <c r="AB150" s="46"/>
      <c r="AC150" s="18" t="s">
        <v>20</v>
      </c>
      <c r="AG150" s="40">
        <v>0.0041135122312178415</v>
      </c>
      <c r="AH150" s="40">
        <v>0.03438788201496307</v>
      </c>
      <c r="AI150" s="40">
        <v>0.016628028661640627</v>
      </c>
      <c r="AK150" s="40">
        <v>0.0319497375644293</v>
      </c>
      <c r="AL150" s="40">
        <v>0.0032644035447747617</v>
      </c>
      <c r="AM150" s="40">
        <v>0.04044847418479187</v>
      </c>
      <c r="AQ150" s="22">
        <v>0.02037251481279173</v>
      </c>
      <c r="AR150" s="22">
        <v>0.032696468257364275</v>
      </c>
      <c r="AT150" s="22">
        <v>0.18196712595022843</v>
      </c>
      <c r="AU150" s="22">
        <v>0.1802542933349181</v>
      </c>
      <c r="AV150" s="60"/>
      <c r="AW150" s="61">
        <f>SQRT(AQ150*AQ150+AS150*AS150+AR150*AR150)</f>
        <v>0.03852399766771678</v>
      </c>
      <c r="AX150" s="62">
        <f t="shared" si="24"/>
        <v>0.04044847418479187</v>
      </c>
      <c r="AY150" s="62">
        <f t="shared" si="20"/>
        <v>0</v>
      </c>
      <c r="AZ150" s="62">
        <f t="shared" si="21"/>
        <v>0.0041135122312178415</v>
      </c>
      <c r="BA150" s="62">
        <f t="shared" si="22"/>
        <v>0.03833632868638442</v>
      </c>
    </row>
    <row r="151" spans="1:53" ht="11.25">
      <c r="A151" s="28"/>
      <c r="B151" s="16" t="s">
        <v>21</v>
      </c>
      <c r="C151" s="22">
        <v>0</v>
      </c>
      <c r="D151" s="22">
        <v>0</v>
      </c>
      <c r="E151" s="22">
        <v>0</v>
      </c>
      <c r="F151" s="22">
        <v>0.5021681255211909</v>
      </c>
      <c r="G151" s="22">
        <v>0.938278939364548</v>
      </c>
      <c r="H151" s="22">
        <v>0.09317658244822699</v>
      </c>
      <c r="I151" s="22">
        <v>0</v>
      </c>
      <c r="J151" s="22">
        <v>0.291308426961656</v>
      </c>
      <c r="K151" s="22">
        <v>0</v>
      </c>
      <c r="L151" s="22">
        <v>2.396863210281336</v>
      </c>
      <c r="M151" s="22">
        <v>0</v>
      </c>
      <c r="N151" s="22">
        <v>0</v>
      </c>
      <c r="O151" s="22">
        <v>0</v>
      </c>
      <c r="P151" s="22">
        <v>0.580612566372042</v>
      </c>
      <c r="Q151" s="22">
        <v>0.25683626347857225</v>
      </c>
      <c r="R151" s="22">
        <v>0</v>
      </c>
      <c r="S151" s="7">
        <v>5.059244114427572</v>
      </c>
      <c r="T151" s="7">
        <v>5.059244114427572</v>
      </c>
      <c r="U151" s="52">
        <f>(G151+H151+I151+K151+M151)/(D151+F151+N151+O151+P151+Q151+R151)</f>
        <v>0.7699630238902871</v>
      </c>
      <c r="V151" s="52">
        <f>P151+Q151+R151</f>
        <v>0.8374488298506142</v>
      </c>
      <c r="W151" s="52">
        <f>L151+N151+O151</f>
        <v>2.396863210281336</v>
      </c>
      <c r="X151" s="52">
        <f>D151</f>
        <v>0</v>
      </c>
      <c r="Y151" s="52">
        <f>F151</f>
        <v>0.5021681255211909</v>
      </c>
      <c r="Z151" s="52">
        <f>G151+H151+I151+K151+M151</f>
        <v>1.031455521812775</v>
      </c>
      <c r="AA151" s="7"/>
      <c r="AB151" s="46"/>
      <c r="AC151" s="18" t="s">
        <v>21</v>
      </c>
      <c r="AG151" s="40">
        <v>0.0394145398164107</v>
      </c>
      <c r="AH151" s="40">
        <v>0.09655725441715204</v>
      </c>
      <c r="AI151" s="40">
        <v>0.011457768895003936</v>
      </c>
      <c r="AK151" s="40">
        <v>0.003838951070992915</v>
      </c>
      <c r="AM151" s="40">
        <v>0.09186513597431432</v>
      </c>
      <c r="AQ151" s="22">
        <v>0.013911375331591926</v>
      </c>
      <c r="AR151" s="22">
        <v>0.0038004196088798677</v>
      </c>
      <c r="AT151" s="22">
        <v>0.023606190393178707</v>
      </c>
      <c r="AU151" s="22">
        <v>0.023383988428854002</v>
      </c>
      <c r="AV151" s="60"/>
      <c r="AW151" s="61">
        <f>SQRT(AQ151*AQ151+AS151*AS151+AR151*AR151)</f>
        <v>0.014421149497178891</v>
      </c>
      <c r="AX151" s="62">
        <f t="shared" si="24"/>
        <v>0.09186513597431432</v>
      </c>
      <c r="AY151" s="62">
        <f t="shared" si="20"/>
        <v>0</v>
      </c>
      <c r="AZ151" s="62">
        <f t="shared" si="21"/>
        <v>0.0394145398164107</v>
      </c>
      <c r="BA151" s="62">
        <f t="shared" si="22"/>
        <v>0.09723468439106463</v>
      </c>
    </row>
    <row r="152" spans="1:53" ht="11.25">
      <c r="A152" s="28"/>
      <c r="B152" s="16" t="s">
        <v>22</v>
      </c>
      <c r="C152" s="22">
        <v>0</v>
      </c>
      <c r="D152" s="22">
        <v>0</v>
      </c>
      <c r="E152" s="22">
        <v>0</v>
      </c>
      <c r="F152" s="22">
        <v>0.2398407264211095</v>
      </c>
      <c r="G152" s="22">
        <v>0.6543240641187992</v>
      </c>
      <c r="H152" s="22">
        <v>0.058362105546669416</v>
      </c>
      <c r="I152" s="22">
        <v>0</v>
      </c>
      <c r="J152" s="22">
        <v>0.15685299005824152</v>
      </c>
      <c r="K152" s="22">
        <v>0.016605599468825574</v>
      </c>
      <c r="L152" s="22">
        <v>1.9054084085761513</v>
      </c>
      <c r="M152" s="22">
        <v>0</v>
      </c>
      <c r="N152" s="22">
        <v>0</v>
      </c>
      <c r="O152" s="22">
        <v>0</v>
      </c>
      <c r="P152" s="22">
        <v>0.45609856638861423</v>
      </c>
      <c r="Q152" s="22">
        <v>0.11916349556290107</v>
      </c>
      <c r="R152" s="22">
        <v>0</v>
      </c>
      <c r="S152" s="7">
        <v>3.606655956141312</v>
      </c>
      <c r="T152" s="7">
        <v>3.606655956141312</v>
      </c>
      <c r="U152" s="52">
        <f>(G152+H152+I152+K152+M152)/(D152+F152+N152+O152+P152+Q152+R152)</f>
        <v>0.8947236833655609</v>
      </c>
      <c r="V152" s="52">
        <f>P152+Q152+R152</f>
        <v>0.5752620619515153</v>
      </c>
      <c r="W152" s="52">
        <f>L152+N152+O152</f>
        <v>1.9054084085761513</v>
      </c>
      <c r="X152" s="52">
        <f>D152</f>
        <v>0</v>
      </c>
      <c r="Y152" s="52">
        <f>F152</f>
        <v>0.2398407264211095</v>
      </c>
      <c r="Z152" s="52">
        <f>G152+H152+I152+K152+M152</f>
        <v>0.7292917691342942</v>
      </c>
      <c r="AA152" s="7"/>
      <c r="AB152" s="46"/>
      <c r="AC152" s="18" t="s">
        <v>22</v>
      </c>
      <c r="AG152" s="40">
        <v>0.013575835757280514</v>
      </c>
      <c r="AH152" s="40">
        <v>0.043503286542892164</v>
      </c>
      <c r="AI152" s="40">
        <v>0.012047781640732974</v>
      </c>
      <c r="AK152" s="40">
        <v>0.007035285323038398</v>
      </c>
      <c r="AL152" s="40">
        <v>0.0013533275038611218</v>
      </c>
      <c r="AM152" s="40">
        <v>0.09281676786792234</v>
      </c>
      <c r="AQ152" s="22">
        <v>0.0432612953787392</v>
      </c>
      <c r="AR152" s="22">
        <v>0.0014909605789352944</v>
      </c>
      <c r="AT152" s="22">
        <v>0.17632391165794772</v>
      </c>
      <c r="AU152" s="22">
        <v>0.17466419787629775</v>
      </c>
      <c r="AV152" s="60"/>
      <c r="AW152" s="61">
        <f>SQRT(AQ152*AQ152+AS152*AS152+AR152*AR152)</f>
        <v>0.043286980043593486</v>
      </c>
      <c r="AX152" s="62">
        <f t="shared" si="24"/>
        <v>0.09281676786792234</v>
      </c>
      <c r="AY152" s="62">
        <f t="shared" si="20"/>
        <v>0</v>
      </c>
      <c r="AZ152" s="62">
        <f t="shared" si="21"/>
        <v>0.013575835757280514</v>
      </c>
      <c r="BA152" s="62">
        <f t="shared" si="22"/>
        <v>0.04516100616492587</v>
      </c>
    </row>
    <row r="153" spans="1:53" ht="11.25">
      <c r="A153" s="28"/>
      <c r="B153" s="16" t="s">
        <v>23</v>
      </c>
      <c r="C153" s="22">
        <v>0</v>
      </c>
      <c r="D153" s="22">
        <v>0</v>
      </c>
      <c r="E153" s="22">
        <v>0</v>
      </c>
      <c r="F153" s="22">
        <v>0.1209864413926513</v>
      </c>
      <c r="G153" s="22">
        <v>0.2518089385096753</v>
      </c>
      <c r="H153" s="22">
        <v>0.16044562623866387</v>
      </c>
      <c r="I153" s="22">
        <v>0</v>
      </c>
      <c r="J153" s="22">
        <v>0</v>
      </c>
      <c r="K153" s="22">
        <v>0</v>
      </c>
      <c r="L153" s="22">
        <v>0.9389972239086609</v>
      </c>
      <c r="M153" s="22">
        <v>0</v>
      </c>
      <c r="N153" s="22">
        <v>0</v>
      </c>
      <c r="O153" s="22">
        <v>0</v>
      </c>
      <c r="P153" s="22">
        <v>0.3627081394868184</v>
      </c>
      <c r="Q153" s="22">
        <v>0.12751062851472084</v>
      </c>
      <c r="R153" s="22">
        <v>0</v>
      </c>
      <c r="S153" s="7">
        <v>1.9624569980511906</v>
      </c>
      <c r="T153" s="7">
        <v>1.9624569980511906</v>
      </c>
      <c r="U153" s="52">
        <f>(G153+H153+I153+K153+M153)/(D153+F153+N153+O153+P153+Q153+R153)</f>
        <v>0.6744945206814489</v>
      </c>
      <c r="V153" s="52">
        <f>P153+Q153+R153</f>
        <v>0.49021876800153924</v>
      </c>
      <c r="W153" s="52">
        <f>L153+N153+O153</f>
        <v>0.9389972239086609</v>
      </c>
      <c r="X153" s="52">
        <f>D153</f>
        <v>0</v>
      </c>
      <c r="Y153" s="52">
        <f>F153</f>
        <v>0.1209864413926513</v>
      </c>
      <c r="Z153" s="52">
        <f>G153+H153+I153+K153+M153</f>
        <v>0.41225456474833916</v>
      </c>
      <c r="AA153" s="7"/>
      <c r="AB153" s="46"/>
      <c r="AC153" s="18" t="s">
        <v>23</v>
      </c>
      <c r="AG153" s="40">
        <v>0.0013308506718748383</v>
      </c>
      <c r="AH153" s="40">
        <v>0.014221929246945212</v>
      </c>
      <c r="AI153" s="40">
        <v>0.020517752820937374</v>
      </c>
      <c r="AM153" s="40">
        <v>0.028658831182963557</v>
      </c>
      <c r="AQ153" s="22">
        <v>0.01617233661850999</v>
      </c>
      <c r="AR153" s="22">
        <v>0.003908295671550815</v>
      </c>
      <c r="AT153" s="22">
        <v>0.0002664195138979484</v>
      </c>
      <c r="AU153" s="22">
        <v>0.00026391174206621466</v>
      </c>
      <c r="AV153" s="60"/>
      <c r="AW153" s="61">
        <f>SQRT(AQ153*AQ153+AS153*AS153+AR153*AR153)</f>
        <v>0.01663788588609328</v>
      </c>
      <c r="AX153" s="62">
        <f t="shared" si="24"/>
        <v>0.028658831182963557</v>
      </c>
      <c r="AY153" s="62">
        <f t="shared" si="20"/>
        <v>0</v>
      </c>
      <c r="AZ153" s="62">
        <f t="shared" si="21"/>
        <v>0.0013308506718748383</v>
      </c>
      <c r="BA153" s="62">
        <f t="shared" si="22"/>
        <v>0.024964804271738226</v>
      </c>
    </row>
    <row r="154" spans="1:53" ht="12" thickBot="1">
      <c r="A154" s="28"/>
      <c r="B154" s="17" t="s">
        <v>24</v>
      </c>
      <c r="C154" s="22">
        <v>0</v>
      </c>
      <c r="D154" s="22">
        <v>0</v>
      </c>
      <c r="E154" s="22">
        <v>0</v>
      </c>
      <c r="F154" s="22">
        <v>0.13311170775912898</v>
      </c>
      <c r="G154" s="22">
        <v>0.25550922324073605</v>
      </c>
      <c r="H154" s="22">
        <v>0.18939806000313789</v>
      </c>
      <c r="I154" s="22">
        <v>0</v>
      </c>
      <c r="J154" s="22">
        <v>0.1330814763891299</v>
      </c>
      <c r="K154" s="22">
        <v>0</v>
      </c>
      <c r="L154" s="22">
        <v>0.5485033386341054</v>
      </c>
      <c r="M154" s="22">
        <v>0</v>
      </c>
      <c r="N154" s="22">
        <v>0</v>
      </c>
      <c r="O154" s="22">
        <v>0</v>
      </c>
      <c r="P154" s="22">
        <v>0.23380861624409421</v>
      </c>
      <c r="Q154" s="22">
        <v>0.18441448230941068</v>
      </c>
      <c r="R154" s="22">
        <v>0</v>
      </c>
      <c r="S154" s="7">
        <v>1.6778269045797432</v>
      </c>
      <c r="T154" s="7">
        <v>1.6778269045797432</v>
      </c>
      <c r="U154" s="52">
        <f>(G154+H154+I154+K154+M154)/(D154+F154+N154+O154+P154+Q154+R154)</f>
        <v>0.8069638958937588</v>
      </c>
      <c r="V154" s="52">
        <f>P154+Q154+R154</f>
        <v>0.4182230985535049</v>
      </c>
      <c r="W154" s="52">
        <f>L154+N154+O154</f>
        <v>0.5485033386341054</v>
      </c>
      <c r="X154" s="52">
        <f>D154</f>
        <v>0</v>
      </c>
      <c r="Y154" s="52">
        <f>F154</f>
        <v>0.13311170775912898</v>
      </c>
      <c r="Z154" s="52">
        <f>G154+H154+I154+K154+M154</f>
        <v>0.44490728324387396</v>
      </c>
      <c r="AA154" s="7"/>
      <c r="AB154" s="46"/>
      <c r="AC154" s="18" t="s">
        <v>24</v>
      </c>
      <c r="AG154" s="40">
        <v>0.01791462569577202</v>
      </c>
      <c r="AH154" s="40">
        <v>0.032178049938954435</v>
      </c>
      <c r="AI154" s="40">
        <v>0.015598725981538303</v>
      </c>
      <c r="AK154" s="40">
        <v>0.028216526846837557</v>
      </c>
      <c r="AM154" s="40">
        <v>0.006675417998962774</v>
      </c>
      <c r="AQ154" s="22">
        <v>0.007318929225062362</v>
      </c>
      <c r="AR154" s="22">
        <v>0.02470642034486915</v>
      </c>
      <c r="AT154" s="22">
        <v>0.09587826617780054</v>
      </c>
      <c r="AU154" s="22">
        <v>0.09497577667289041</v>
      </c>
      <c r="AV154" s="60"/>
      <c r="AW154" s="61">
        <f>SQRT(AQ154*AQ154+AS154*AS154+AR154*AR154)</f>
        <v>0.025767691616806428</v>
      </c>
      <c r="AX154" s="62">
        <f t="shared" si="24"/>
        <v>0.006675417998962774</v>
      </c>
      <c r="AY154" s="62">
        <f t="shared" si="20"/>
        <v>0</v>
      </c>
      <c r="AZ154" s="62">
        <f t="shared" si="21"/>
        <v>0.01791462569577202</v>
      </c>
      <c r="BA154" s="62">
        <f t="shared" si="22"/>
        <v>0.03575957424412326</v>
      </c>
    </row>
    <row r="155" spans="1:29" ht="11.25">
      <c r="A155" s="28"/>
      <c r="B155" s="1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22"/>
      <c r="AB155" s="46"/>
      <c r="AC155" s="18"/>
    </row>
    <row r="156" spans="1:29" ht="12" thickBot="1">
      <c r="A156" s="28"/>
      <c r="B156" s="25" t="s">
        <v>35</v>
      </c>
      <c r="C156" s="25"/>
      <c r="D156" s="25"/>
      <c r="E156" s="25"/>
      <c r="F156" s="2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22"/>
      <c r="AB156" s="46"/>
      <c r="AC156" s="43" t="s">
        <v>35</v>
      </c>
    </row>
    <row r="157" spans="1:54" s="55" customFormat="1" ht="10.5" thickBot="1">
      <c r="A157" s="9">
        <v>271.17</v>
      </c>
      <c r="B157" s="53" t="s">
        <v>0</v>
      </c>
      <c r="C157" s="33" t="s">
        <v>1</v>
      </c>
      <c r="D157" s="33" t="s">
        <v>2</v>
      </c>
      <c r="E157" s="33" t="s">
        <v>3</v>
      </c>
      <c r="F157" s="33" t="s">
        <v>4</v>
      </c>
      <c r="G157" s="33" t="s">
        <v>5</v>
      </c>
      <c r="H157" s="33" t="s">
        <v>6</v>
      </c>
      <c r="I157" s="33" t="s">
        <v>7</v>
      </c>
      <c r="J157" s="33" t="s">
        <v>8</v>
      </c>
      <c r="K157" s="33" t="s">
        <v>9</v>
      </c>
      <c r="L157" s="33" t="s">
        <v>10</v>
      </c>
      <c r="M157" s="33" t="s">
        <v>11</v>
      </c>
      <c r="N157" s="33" t="s">
        <v>12</v>
      </c>
      <c r="O157" s="33" t="s">
        <v>13</v>
      </c>
      <c r="P157" s="33" t="s">
        <v>14</v>
      </c>
      <c r="Q157" s="33" t="s">
        <v>15</v>
      </c>
      <c r="R157" s="33" t="s">
        <v>16</v>
      </c>
      <c r="S157" s="34" t="s">
        <v>17</v>
      </c>
      <c r="T157" s="34" t="s">
        <v>18</v>
      </c>
      <c r="U157" s="51" t="s">
        <v>54</v>
      </c>
      <c r="V157" s="51" t="s">
        <v>55</v>
      </c>
      <c r="W157" s="51" t="s">
        <v>56</v>
      </c>
      <c r="X157" s="51" t="s">
        <v>2</v>
      </c>
      <c r="Y157" s="51" t="s">
        <v>4</v>
      </c>
      <c r="Z157" s="51" t="s">
        <v>57</v>
      </c>
      <c r="AA157" s="34"/>
      <c r="AB157" s="12">
        <v>271.17</v>
      </c>
      <c r="AC157" s="54" t="s">
        <v>0</v>
      </c>
      <c r="AD157" s="32" t="s">
        <v>1</v>
      </c>
      <c r="AE157" s="32" t="s">
        <v>2</v>
      </c>
      <c r="AF157" s="32" t="s">
        <v>3</v>
      </c>
      <c r="AG157" s="32" t="s">
        <v>4</v>
      </c>
      <c r="AH157" s="32" t="s">
        <v>5</v>
      </c>
      <c r="AI157" s="32" t="s">
        <v>6</v>
      </c>
      <c r="AJ157" s="32" t="s">
        <v>7</v>
      </c>
      <c r="AK157" s="32" t="s">
        <v>8</v>
      </c>
      <c r="AL157" s="32" t="s">
        <v>9</v>
      </c>
      <c r="AM157" s="32" t="s">
        <v>10</v>
      </c>
      <c r="AN157" s="32" t="s">
        <v>11</v>
      </c>
      <c r="AO157" s="32" t="s">
        <v>12</v>
      </c>
      <c r="AP157" s="32" t="s">
        <v>13</v>
      </c>
      <c r="AQ157" s="32" t="s">
        <v>14</v>
      </c>
      <c r="AR157" s="32" t="s">
        <v>15</v>
      </c>
      <c r="AS157" s="32" t="s">
        <v>16</v>
      </c>
      <c r="AT157" s="33" t="s">
        <v>17</v>
      </c>
      <c r="AU157" s="33" t="s">
        <v>18</v>
      </c>
      <c r="AV157" s="51" t="s">
        <v>54</v>
      </c>
      <c r="AW157" s="58" t="s">
        <v>55</v>
      </c>
      <c r="AX157" s="58" t="s">
        <v>56</v>
      </c>
      <c r="AY157" s="58" t="s">
        <v>2</v>
      </c>
      <c r="AZ157" s="58" t="s">
        <v>4</v>
      </c>
      <c r="BA157" s="58" t="s">
        <v>57</v>
      </c>
      <c r="BB157" s="56"/>
    </row>
    <row r="158" spans="1:53" ht="11.25">
      <c r="A158" s="28"/>
      <c r="B158" s="16" t="s">
        <v>19</v>
      </c>
      <c r="C158" s="22">
        <v>0</v>
      </c>
      <c r="D158" s="22">
        <v>0</v>
      </c>
      <c r="E158" s="22">
        <v>0</v>
      </c>
      <c r="F158" s="22">
        <v>0.22762237384313708</v>
      </c>
      <c r="G158" s="22">
        <v>0.34514609156770576</v>
      </c>
      <c r="H158" s="22">
        <v>0.2354497534520106</v>
      </c>
      <c r="I158" s="22">
        <v>0</v>
      </c>
      <c r="J158" s="22">
        <v>0.2904357767695873</v>
      </c>
      <c r="K158" s="22">
        <v>0</v>
      </c>
      <c r="L158" s="22">
        <v>1.492963589972985</v>
      </c>
      <c r="M158" s="22">
        <v>0</v>
      </c>
      <c r="N158" s="22">
        <v>0</v>
      </c>
      <c r="O158" s="22">
        <v>0</v>
      </c>
      <c r="P158" s="22">
        <v>0.5831413580205852</v>
      </c>
      <c r="Q158" s="22">
        <v>0.29219554674066367</v>
      </c>
      <c r="R158" s="22">
        <v>0</v>
      </c>
      <c r="S158" s="7">
        <v>3.4669544903666747</v>
      </c>
      <c r="T158" s="7">
        <v>3.4669544903666747</v>
      </c>
      <c r="U158" s="52">
        <f>(G158+H158+I158+K158+M158)/(D158+F158+N158+O158+P158+Q158+R158)</f>
        <v>0.5263982599197725</v>
      </c>
      <c r="V158" s="52">
        <f>P158+Q158+R158</f>
        <v>0.8753369047612489</v>
      </c>
      <c r="W158" s="52">
        <f>L158+N158+O158</f>
        <v>1.492963589972985</v>
      </c>
      <c r="X158" s="52">
        <f>D158</f>
        <v>0</v>
      </c>
      <c r="Y158" s="52">
        <f>F158</f>
        <v>0.22762237384313708</v>
      </c>
      <c r="Z158" s="52">
        <f>G158+H158+I158+K158+M158</f>
        <v>0.5805958450197164</v>
      </c>
      <c r="AA158" s="7"/>
      <c r="AB158" s="46"/>
      <c r="AC158" s="18" t="s">
        <v>19</v>
      </c>
      <c r="AG158" s="40">
        <v>0.007185479676785713</v>
      </c>
      <c r="AH158" s="40">
        <v>0.08603588510119786</v>
      </c>
      <c r="AI158" s="40">
        <v>0.012565612284126063</v>
      </c>
      <c r="AK158" s="40">
        <v>0.013425551162092299</v>
      </c>
      <c r="AM158" s="40">
        <v>0.061189955848888665</v>
      </c>
      <c r="AQ158" s="22">
        <v>0.02242266060542159</v>
      </c>
      <c r="AR158" s="22">
        <v>0.02641677496969071</v>
      </c>
      <c r="AT158" s="22">
        <v>0.22647649448282534</v>
      </c>
      <c r="AU158" s="22">
        <v>0.22434470103757723</v>
      </c>
      <c r="AV158" s="60"/>
      <c r="AW158" s="61">
        <f>SQRT(AQ158*AQ158+AS158*AS158+AR158*AR158)</f>
        <v>0.03464998857756237</v>
      </c>
      <c r="AX158" s="62">
        <f aca="true" t="shared" si="25" ref="AX158:AX163">SQRT(AM158*AM158)</f>
        <v>0.061189955848888665</v>
      </c>
      <c r="AY158" s="62">
        <f t="shared" si="20"/>
        <v>0</v>
      </c>
      <c r="AZ158" s="62">
        <f t="shared" si="21"/>
        <v>0.007185479676785713</v>
      </c>
      <c r="BA158" s="62">
        <f t="shared" si="22"/>
        <v>0.08694865230250265</v>
      </c>
    </row>
    <row r="159" spans="1:53" ht="11.25">
      <c r="A159" s="28"/>
      <c r="B159" s="16" t="s">
        <v>20</v>
      </c>
      <c r="C159" s="22">
        <v>0</v>
      </c>
      <c r="D159" s="22">
        <v>0</v>
      </c>
      <c r="E159" s="22">
        <v>0</v>
      </c>
      <c r="F159" s="22">
        <v>0.5402631788749773</v>
      </c>
      <c r="G159" s="22">
        <v>1.2434877440200367</v>
      </c>
      <c r="H159" s="22">
        <v>0.2661857201099031</v>
      </c>
      <c r="I159" s="22">
        <v>0</v>
      </c>
      <c r="J159" s="22">
        <v>0.4542116480686707</v>
      </c>
      <c r="K159" s="22">
        <v>0</v>
      </c>
      <c r="L159" s="22">
        <v>2.2427706649766517</v>
      </c>
      <c r="M159" s="22">
        <v>0</v>
      </c>
      <c r="N159" s="22">
        <v>0</v>
      </c>
      <c r="O159" s="22">
        <v>0</v>
      </c>
      <c r="P159" s="22">
        <v>0.7399066618622083</v>
      </c>
      <c r="Q159" s="22">
        <v>0.264410596577263</v>
      </c>
      <c r="R159" s="22">
        <v>0</v>
      </c>
      <c r="S159" s="7">
        <v>5.75123621448971</v>
      </c>
      <c r="T159" s="7">
        <v>5.75123621448971</v>
      </c>
      <c r="U159" s="52">
        <f>(G159+H159+I159+K159+M159)/(D159+F159+N159+O159+P159+Q159+R159)</f>
        <v>0.9774003526516228</v>
      </c>
      <c r="V159" s="52">
        <f>P159+Q159+R159</f>
        <v>1.0043172584394713</v>
      </c>
      <c r="W159" s="52">
        <f>L159+N159+O159</f>
        <v>2.2427706649766517</v>
      </c>
      <c r="X159" s="52">
        <f>D159</f>
        <v>0</v>
      </c>
      <c r="Y159" s="52">
        <f>F159</f>
        <v>0.5402631788749773</v>
      </c>
      <c r="Z159" s="52">
        <f>G159+H159+I159+K159+M159</f>
        <v>1.5096734641299399</v>
      </c>
      <c r="AA159" s="7"/>
      <c r="AB159" s="46"/>
      <c r="AC159" s="18" t="s">
        <v>20</v>
      </c>
      <c r="AG159" s="40">
        <v>0.022109328812429475</v>
      </c>
      <c r="AH159" s="40">
        <v>0.09661070203556389</v>
      </c>
      <c r="AI159" s="40">
        <v>0.008696410246727791</v>
      </c>
      <c r="AK159" s="40">
        <v>0.030840976214111956</v>
      </c>
      <c r="AM159" s="40">
        <v>0.04637112082138951</v>
      </c>
      <c r="AQ159" s="22">
        <v>0.03281380151427646</v>
      </c>
      <c r="AR159" s="22">
        <v>0.0009367438680935996</v>
      </c>
      <c r="AT159" s="22">
        <v>0.11363064868845331</v>
      </c>
      <c r="AU159" s="22">
        <v>0.11256105834263617</v>
      </c>
      <c r="AV159" s="60"/>
      <c r="AW159" s="61">
        <f>SQRT(AQ159*AQ159+AS159*AS159+AR159*AR159)</f>
        <v>0.03282716952301466</v>
      </c>
      <c r="AX159" s="62">
        <f t="shared" si="25"/>
        <v>0.04637112082138951</v>
      </c>
      <c r="AY159" s="62">
        <f t="shared" si="20"/>
        <v>0</v>
      </c>
      <c r="AZ159" s="62">
        <f t="shared" si="21"/>
        <v>0.022109328812429475</v>
      </c>
      <c r="BA159" s="62">
        <f t="shared" si="22"/>
        <v>0.0970013159652172</v>
      </c>
    </row>
    <row r="160" spans="1:53" ht="11.25">
      <c r="A160" s="28"/>
      <c r="B160" s="16" t="s">
        <v>21</v>
      </c>
      <c r="C160" s="22">
        <v>0</v>
      </c>
      <c r="D160" s="22">
        <v>0</v>
      </c>
      <c r="E160" s="22">
        <v>0</v>
      </c>
      <c r="F160" s="22">
        <v>0.44799745034039584</v>
      </c>
      <c r="G160" s="22">
        <v>2.3229524275845503</v>
      </c>
      <c r="H160" s="22">
        <v>0.19263137287429508</v>
      </c>
      <c r="I160" s="22">
        <v>0</v>
      </c>
      <c r="J160" s="22">
        <v>0.5152757144951362</v>
      </c>
      <c r="K160" s="22">
        <v>0.041342022915941974</v>
      </c>
      <c r="L160" s="22">
        <v>3.1917818051252946</v>
      </c>
      <c r="M160" s="22">
        <v>0</v>
      </c>
      <c r="N160" s="22">
        <v>0</v>
      </c>
      <c r="O160" s="22">
        <v>0</v>
      </c>
      <c r="P160" s="22">
        <v>0.6995232014118586</v>
      </c>
      <c r="Q160" s="22">
        <v>0.30376020950914756</v>
      </c>
      <c r="R160" s="22">
        <v>0.10207373161396985</v>
      </c>
      <c r="S160" s="7">
        <v>7.81733793587059</v>
      </c>
      <c r="T160" s="7">
        <v>7.81733793587059</v>
      </c>
      <c r="U160" s="52">
        <f>(G160+H160+I160+K160+M160)/(D160+F160+N160+O160+P160+Q160+R160)</f>
        <v>1.6460670571306786</v>
      </c>
      <c r="V160" s="52">
        <f>P160+Q160+R160</f>
        <v>1.1053571425349762</v>
      </c>
      <c r="W160" s="52">
        <f>L160+N160+O160</f>
        <v>3.1917818051252946</v>
      </c>
      <c r="X160" s="52">
        <f>D160</f>
        <v>0</v>
      </c>
      <c r="Y160" s="52">
        <f>F160</f>
        <v>0.44799745034039584</v>
      </c>
      <c r="Z160" s="52">
        <f>G160+H160+I160+K160+M160</f>
        <v>2.556925823374787</v>
      </c>
      <c r="AA160" s="7"/>
      <c r="AB160" s="46"/>
      <c r="AC160" s="18" t="s">
        <v>21</v>
      </c>
      <c r="AG160" s="40">
        <v>0.036305706854134</v>
      </c>
      <c r="AH160" s="40">
        <v>0.12457693724937784</v>
      </c>
      <c r="AI160" s="40">
        <v>0.02331454311565681</v>
      </c>
      <c r="AK160" s="40">
        <v>0.07971619396847165</v>
      </c>
      <c r="AL160" s="40">
        <v>0.001183249385156967</v>
      </c>
      <c r="AM160" s="40">
        <v>0.13798325126218486</v>
      </c>
      <c r="AQ160" s="22">
        <v>0.01935392759248655</v>
      </c>
      <c r="AR160" s="22">
        <v>0.055372444423417794</v>
      </c>
      <c r="AS160" s="22">
        <v>0.03910878909731409</v>
      </c>
      <c r="AT160" s="22">
        <v>0.5039365650962174</v>
      </c>
      <c r="AU160" s="22">
        <v>0.4991930765114697</v>
      </c>
      <c r="AV160" s="60"/>
      <c r="AW160" s="61">
        <f>SQRT(AQ160*AQ160+AS160*AS160+AR160*AR160)</f>
        <v>0.07049949999353115</v>
      </c>
      <c r="AX160" s="62">
        <f t="shared" si="25"/>
        <v>0.13798325126218486</v>
      </c>
      <c r="AY160" s="62">
        <f t="shared" si="20"/>
        <v>0</v>
      </c>
      <c r="AZ160" s="62">
        <f t="shared" si="21"/>
        <v>0.036305706854134</v>
      </c>
      <c r="BA160" s="62">
        <f t="shared" si="22"/>
        <v>0.12674534032553117</v>
      </c>
    </row>
    <row r="161" spans="1:53" ht="11.25">
      <c r="A161" s="28"/>
      <c r="B161" s="16" t="s">
        <v>22</v>
      </c>
      <c r="C161" s="22">
        <v>0</v>
      </c>
      <c r="D161" s="22">
        <v>0</v>
      </c>
      <c r="E161" s="22">
        <v>0</v>
      </c>
      <c r="F161" s="22">
        <v>0.11639692512037517</v>
      </c>
      <c r="G161" s="22">
        <v>0.20798863714551014</v>
      </c>
      <c r="H161" s="22">
        <v>0.20612716260165348</v>
      </c>
      <c r="I161" s="22">
        <v>0</v>
      </c>
      <c r="J161" s="22">
        <v>0</v>
      </c>
      <c r="K161" s="22">
        <v>0</v>
      </c>
      <c r="L161" s="22">
        <v>0.7119990406259169</v>
      </c>
      <c r="M161" s="22">
        <v>0</v>
      </c>
      <c r="N161" s="22">
        <v>0</v>
      </c>
      <c r="O161" s="22">
        <v>0</v>
      </c>
      <c r="P161" s="22">
        <v>0.26098762716221685</v>
      </c>
      <c r="Q161" s="22">
        <v>0.16089894323712015</v>
      </c>
      <c r="R161" s="22">
        <v>0</v>
      </c>
      <c r="S161" s="7">
        <v>1.6643983358927927</v>
      </c>
      <c r="T161" s="7">
        <v>1.6643983358927927</v>
      </c>
      <c r="U161" s="52">
        <f>(G161+H161+I161+K161+M161)/(D161+F161+N161+O161+P161+Q161+R161)</f>
        <v>0.76932657826957</v>
      </c>
      <c r="V161" s="52">
        <f>P161+Q161+R161</f>
        <v>0.42188657039933697</v>
      </c>
      <c r="W161" s="52">
        <f>L161+N161+O161</f>
        <v>0.7119990406259169</v>
      </c>
      <c r="X161" s="52">
        <f>D161</f>
        <v>0</v>
      </c>
      <c r="Y161" s="52">
        <f>F161</f>
        <v>0.11639692512037517</v>
      </c>
      <c r="Z161" s="52">
        <f>G161+H161+I161+K161+M161</f>
        <v>0.4141157997471636</v>
      </c>
      <c r="AA161" s="7"/>
      <c r="AB161" s="46"/>
      <c r="AC161" s="18" t="s">
        <v>22</v>
      </c>
      <c r="AG161" s="40">
        <v>0</v>
      </c>
      <c r="AH161" s="40">
        <v>0.013881643647690277</v>
      </c>
      <c r="AI161" s="40">
        <v>0.003511358410523142</v>
      </c>
      <c r="AM161" s="40">
        <v>0.030361057963142847</v>
      </c>
      <c r="AQ161" s="22">
        <v>0.0014041675689806356</v>
      </c>
      <c r="AR161" s="22">
        <v>0.0037643226558420374</v>
      </c>
      <c r="AT161" s="22">
        <v>0.02383810759138504</v>
      </c>
      <c r="AU161" s="22">
        <v>0.023613722620986766</v>
      </c>
      <c r="AV161" s="60"/>
      <c r="AW161" s="61">
        <f>SQRT(AQ161*AQ161+AS161*AS161+AR161*AR161)</f>
        <v>0.004017687347101892</v>
      </c>
      <c r="AX161" s="62">
        <f t="shared" si="25"/>
        <v>0.030361057963142847</v>
      </c>
      <c r="AY161" s="62">
        <f t="shared" si="20"/>
        <v>0</v>
      </c>
      <c r="AZ161" s="62">
        <f t="shared" si="21"/>
        <v>0</v>
      </c>
      <c r="BA161" s="62">
        <f t="shared" si="22"/>
        <v>0.01431885708597622</v>
      </c>
    </row>
    <row r="162" spans="1:53" ht="11.25">
      <c r="A162" s="28"/>
      <c r="B162" s="16" t="s">
        <v>23</v>
      </c>
      <c r="C162" s="22">
        <v>0</v>
      </c>
      <c r="D162" s="22">
        <v>0</v>
      </c>
      <c r="E162" s="22">
        <v>0</v>
      </c>
      <c r="F162" s="22">
        <v>0.24578903440132516</v>
      </c>
      <c r="G162" s="22">
        <v>0.8289262329260955</v>
      </c>
      <c r="H162" s="22">
        <v>0.19292692967929564</v>
      </c>
      <c r="I162" s="22">
        <v>0</v>
      </c>
      <c r="J162" s="22">
        <v>0.2866859131773999</v>
      </c>
      <c r="K162" s="22">
        <v>0</v>
      </c>
      <c r="L162" s="22">
        <v>1.8774111995368272</v>
      </c>
      <c r="M162" s="22">
        <v>0</v>
      </c>
      <c r="N162" s="22">
        <v>0</v>
      </c>
      <c r="O162" s="22">
        <v>0</v>
      </c>
      <c r="P162" s="22">
        <v>0.4112302689168705</v>
      </c>
      <c r="Q162" s="22">
        <v>0.20678589289848345</v>
      </c>
      <c r="R162" s="22">
        <v>0</v>
      </c>
      <c r="S162" s="7">
        <v>4.049755471536297</v>
      </c>
      <c r="T162" s="7">
        <v>4.049755471536297</v>
      </c>
      <c r="U162" s="52">
        <f>(G162+H162+I162+K162+M162)/(D162+F162+N162+O162+P162+Q162+R162)</f>
        <v>1.1829671401386972</v>
      </c>
      <c r="V162" s="52">
        <f>P162+Q162+R162</f>
        <v>0.6180161618153539</v>
      </c>
      <c r="W162" s="52">
        <f>L162+N162+O162</f>
        <v>1.8774111995368272</v>
      </c>
      <c r="X162" s="52">
        <f>D162</f>
        <v>0</v>
      </c>
      <c r="Y162" s="52">
        <f>F162</f>
        <v>0.24578903440132516</v>
      </c>
      <c r="Z162" s="52">
        <f>G162+H162+I162+K162+M162</f>
        <v>1.021853162605391</v>
      </c>
      <c r="AA162" s="7"/>
      <c r="AB162" s="46"/>
      <c r="AC162" s="18" t="s">
        <v>23</v>
      </c>
      <c r="AG162" s="40">
        <v>0.005432783712039892</v>
      </c>
      <c r="AH162" s="40">
        <v>0.1027281183949701</v>
      </c>
      <c r="AI162" s="40">
        <v>0.005090396191321934</v>
      </c>
      <c r="AK162" s="40">
        <v>0.003778034178104371</v>
      </c>
      <c r="AM162" s="40">
        <v>0.0054247803033527706</v>
      </c>
      <c r="AQ162" s="22">
        <v>0.002022638538912998</v>
      </c>
      <c r="AR162" s="22">
        <v>0.013756397515453019</v>
      </c>
      <c r="AT162" s="22">
        <v>0.12628303844626912</v>
      </c>
      <c r="AU162" s="22">
        <v>0.12509435282032577</v>
      </c>
      <c r="AV162" s="60"/>
      <c r="AW162" s="61">
        <f>SQRT(AQ162*AQ162+AS162*AS162+AR162*AR162)</f>
        <v>0.013904299308568487</v>
      </c>
      <c r="AX162" s="62">
        <f t="shared" si="25"/>
        <v>0.0054247803033527706</v>
      </c>
      <c r="AY162" s="62">
        <f t="shared" si="20"/>
        <v>0</v>
      </c>
      <c r="AZ162" s="62">
        <f t="shared" si="21"/>
        <v>0.005432783712039892</v>
      </c>
      <c r="BA162" s="62">
        <f t="shared" si="22"/>
        <v>0.10285416103568985</v>
      </c>
    </row>
    <row r="163" spans="1:53" ht="12" thickBot="1">
      <c r="A163" s="28"/>
      <c r="B163" s="17" t="s">
        <v>24</v>
      </c>
      <c r="C163" s="22">
        <v>0</v>
      </c>
      <c r="D163" s="22">
        <v>0</v>
      </c>
      <c r="E163" s="22">
        <v>0</v>
      </c>
      <c r="F163" s="22">
        <v>0.1740258694310018</v>
      </c>
      <c r="G163" s="22">
        <v>0.17760601004893614</v>
      </c>
      <c r="H163" s="22">
        <v>0.17145388770969006</v>
      </c>
      <c r="I163" s="22">
        <v>0</v>
      </c>
      <c r="J163" s="22">
        <v>0</v>
      </c>
      <c r="K163" s="22">
        <v>0</v>
      </c>
      <c r="L163" s="22">
        <v>0.4830900328046527</v>
      </c>
      <c r="M163" s="22">
        <v>0</v>
      </c>
      <c r="N163" s="22">
        <v>0</v>
      </c>
      <c r="O163" s="22">
        <v>0</v>
      </c>
      <c r="P163" s="22">
        <v>0.13719234638734343</v>
      </c>
      <c r="Q163" s="22">
        <v>0.02301465935481232</v>
      </c>
      <c r="R163" s="22">
        <v>0</v>
      </c>
      <c r="S163" s="7">
        <v>1.1663828057364365</v>
      </c>
      <c r="T163" s="7">
        <v>1.1663828057364365</v>
      </c>
      <c r="U163" s="52">
        <f>(G163+H163+I163+K163+M163)/(D163+F163+N163+O163+P163+Q163+R163)</f>
        <v>1.0443613530769145</v>
      </c>
      <c r="V163" s="52">
        <f>P163+Q163+R163</f>
        <v>0.16020700574215574</v>
      </c>
      <c r="W163" s="52">
        <f>L163+N163+O163</f>
        <v>0.4830900328046527</v>
      </c>
      <c r="X163" s="52">
        <f>D163</f>
        <v>0</v>
      </c>
      <c r="Y163" s="52">
        <f>F163</f>
        <v>0.1740258694310018</v>
      </c>
      <c r="Z163" s="52">
        <f>G163+H163+I163+K163+M163</f>
        <v>0.3490598977586262</v>
      </c>
      <c r="AA163" s="7"/>
      <c r="AB163" s="46"/>
      <c r="AC163" s="18" t="s">
        <v>24</v>
      </c>
      <c r="AG163" s="40">
        <v>0.02864172659730033</v>
      </c>
      <c r="AH163" s="40">
        <v>0.007251405256431681</v>
      </c>
      <c r="AI163" s="40">
        <v>0.009808282830171483</v>
      </c>
      <c r="AM163" s="40">
        <v>0.0064630678381949955</v>
      </c>
      <c r="AQ163" s="22">
        <v>0.024105160462273494</v>
      </c>
      <c r="AR163" s="22">
        <v>0.013461423183763638</v>
      </c>
      <c r="AT163" s="22">
        <v>0.0800746622915087</v>
      </c>
      <c r="AU163" s="22">
        <v>0.07932093003071357</v>
      </c>
      <c r="AV163" s="60"/>
      <c r="AW163" s="61">
        <f>SQRT(AQ163*AQ163+AS163*AS163+AR163*AR163)</f>
        <v>0.027609213589747942</v>
      </c>
      <c r="AX163" s="62">
        <f t="shared" si="25"/>
        <v>0.0064630678381949955</v>
      </c>
      <c r="AY163" s="62">
        <f t="shared" si="20"/>
        <v>0</v>
      </c>
      <c r="AZ163" s="62">
        <f t="shared" si="21"/>
        <v>0.02864172659730033</v>
      </c>
      <c r="BA163" s="62">
        <f t="shared" si="22"/>
        <v>0.012197757591854404</v>
      </c>
    </row>
    <row r="164" spans="1:29" ht="11.25">
      <c r="A164" s="28"/>
      <c r="B164" s="1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22"/>
      <c r="AB164" s="46"/>
      <c r="AC164" s="18"/>
    </row>
    <row r="165" spans="1:29" ht="12" thickBot="1">
      <c r="A165" s="28"/>
      <c r="B165" s="25" t="s">
        <v>36</v>
      </c>
      <c r="C165" s="25"/>
      <c r="D165" s="25"/>
      <c r="E165" s="25"/>
      <c r="F165" s="2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22"/>
      <c r="AB165" s="46"/>
      <c r="AC165" s="43" t="s">
        <v>36</v>
      </c>
    </row>
    <row r="166" spans="1:54" s="55" customFormat="1" ht="10.5" thickBot="1">
      <c r="A166" s="9">
        <v>272.67</v>
      </c>
      <c r="B166" s="53" t="s">
        <v>0</v>
      </c>
      <c r="C166" s="33" t="s">
        <v>1</v>
      </c>
      <c r="D166" s="33" t="s">
        <v>2</v>
      </c>
      <c r="E166" s="33" t="s">
        <v>3</v>
      </c>
      <c r="F166" s="33" t="s">
        <v>4</v>
      </c>
      <c r="G166" s="33" t="s">
        <v>5</v>
      </c>
      <c r="H166" s="33" t="s">
        <v>6</v>
      </c>
      <c r="I166" s="33" t="s">
        <v>7</v>
      </c>
      <c r="J166" s="33" t="s">
        <v>8</v>
      </c>
      <c r="K166" s="33" t="s">
        <v>9</v>
      </c>
      <c r="L166" s="33" t="s">
        <v>10</v>
      </c>
      <c r="M166" s="33" t="s">
        <v>11</v>
      </c>
      <c r="N166" s="33" t="s">
        <v>12</v>
      </c>
      <c r="O166" s="33" t="s">
        <v>13</v>
      </c>
      <c r="P166" s="33" t="s">
        <v>14</v>
      </c>
      <c r="Q166" s="33" t="s">
        <v>15</v>
      </c>
      <c r="R166" s="33" t="s">
        <v>16</v>
      </c>
      <c r="S166" s="34" t="s">
        <v>17</v>
      </c>
      <c r="T166" s="34" t="s">
        <v>18</v>
      </c>
      <c r="U166" s="51" t="s">
        <v>54</v>
      </c>
      <c r="V166" s="51" t="s">
        <v>55</v>
      </c>
      <c r="W166" s="51" t="s">
        <v>56</v>
      </c>
      <c r="X166" s="51" t="s">
        <v>2</v>
      </c>
      <c r="Y166" s="51" t="s">
        <v>4</v>
      </c>
      <c r="Z166" s="51" t="s">
        <v>57</v>
      </c>
      <c r="AA166" s="34"/>
      <c r="AB166" s="12">
        <v>272.67</v>
      </c>
      <c r="AC166" s="54" t="s">
        <v>0</v>
      </c>
      <c r="AD166" s="32" t="s">
        <v>1</v>
      </c>
      <c r="AE166" s="32" t="s">
        <v>2</v>
      </c>
      <c r="AF166" s="32" t="s">
        <v>3</v>
      </c>
      <c r="AG166" s="32" t="s">
        <v>4</v>
      </c>
      <c r="AH166" s="32" t="s">
        <v>5</v>
      </c>
      <c r="AI166" s="32" t="s">
        <v>6</v>
      </c>
      <c r="AJ166" s="32" t="s">
        <v>7</v>
      </c>
      <c r="AK166" s="32" t="s">
        <v>8</v>
      </c>
      <c r="AL166" s="32" t="s">
        <v>9</v>
      </c>
      <c r="AM166" s="32" t="s">
        <v>10</v>
      </c>
      <c r="AN166" s="32" t="s">
        <v>11</v>
      </c>
      <c r="AO166" s="32" t="s">
        <v>12</v>
      </c>
      <c r="AP166" s="32" t="s">
        <v>13</v>
      </c>
      <c r="AQ166" s="32" t="s">
        <v>14</v>
      </c>
      <c r="AR166" s="32" t="s">
        <v>15</v>
      </c>
      <c r="AS166" s="32" t="s">
        <v>16</v>
      </c>
      <c r="AT166" s="33" t="s">
        <v>17</v>
      </c>
      <c r="AU166" s="33" t="s">
        <v>18</v>
      </c>
      <c r="AV166" s="51" t="s">
        <v>54</v>
      </c>
      <c r="AW166" s="58" t="s">
        <v>55</v>
      </c>
      <c r="AX166" s="58" t="s">
        <v>56</v>
      </c>
      <c r="AY166" s="58" t="s">
        <v>2</v>
      </c>
      <c r="AZ166" s="58" t="s">
        <v>4</v>
      </c>
      <c r="BA166" s="58" t="s">
        <v>57</v>
      </c>
      <c r="BB166" s="56"/>
    </row>
    <row r="167" spans="1:53" ht="11.25">
      <c r="A167" s="28"/>
      <c r="B167" s="16" t="s">
        <v>19</v>
      </c>
      <c r="C167" s="22">
        <v>0</v>
      </c>
      <c r="D167" s="22">
        <v>0</v>
      </c>
      <c r="E167" s="22">
        <v>0</v>
      </c>
      <c r="F167" s="22">
        <v>0.437683812099185</v>
      </c>
      <c r="G167" s="22">
        <v>1.921975092936056</v>
      </c>
      <c r="H167" s="22">
        <v>0.1659394575934058</v>
      </c>
      <c r="I167" s="22">
        <v>0</v>
      </c>
      <c r="J167" s="22">
        <v>0.5240003578476365</v>
      </c>
      <c r="K167" s="22">
        <v>0.209233006775109</v>
      </c>
      <c r="L167" s="22">
        <v>6.3437672095845175</v>
      </c>
      <c r="M167" s="22">
        <v>0</v>
      </c>
      <c r="N167" s="22">
        <v>0</v>
      </c>
      <c r="O167" s="22">
        <v>0</v>
      </c>
      <c r="P167" s="22">
        <v>2.5471129701233775</v>
      </c>
      <c r="Q167" s="22">
        <v>0.29741390352748637</v>
      </c>
      <c r="R167" s="22">
        <v>0</v>
      </c>
      <c r="S167" s="7">
        <v>12.447125810486774</v>
      </c>
      <c r="T167" s="7">
        <v>12.447125810486774</v>
      </c>
      <c r="U167" s="52">
        <f>(G167+H167+I167+K167+M167)/(D167+F167+N167+O167+P167+Q167+R167)</f>
        <v>0.6998781544639411</v>
      </c>
      <c r="V167" s="52">
        <f>P167+Q167+R167</f>
        <v>2.8445268736508638</v>
      </c>
      <c r="W167" s="52">
        <f>L167+N167+O167</f>
        <v>6.3437672095845175</v>
      </c>
      <c r="X167" s="52">
        <f>D167</f>
        <v>0</v>
      </c>
      <c r="Y167" s="52">
        <f>F167</f>
        <v>0.437683812099185</v>
      </c>
      <c r="Z167" s="52">
        <f>G167+H167+I167+K167+M167</f>
        <v>2.2971475573045708</v>
      </c>
      <c r="AA167" s="7"/>
      <c r="AB167" s="46"/>
      <c r="AC167" s="18" t="s">
        <v>19</v>
      </c>
      <c r="AH167" s="40">
        <v>0.055415758314808224</v>
      </c>
      <c r="AI167" s="40">
        <v>0.006619966060751917</v>
      </c>
      <c r="AK167" s="40">
        <v>0.03925092664884186</v>
      </c>
      <c r="AL167" s="40">
        <v>0.023292100399289976</v>
      </c>
      <c r="AM167" s="40">
        <v>0.004439100963962544</v>
      </c>
      <c r="AQ167" s="22">
        <v>0.3071775242810768</v>
      </c>
      <c r="AR167" s="22">
        <v>0.06604520903118588</v>
      </c>
      <c r="AT167" s="22">
        <v>0.6944188151982739</v>
      </c>
      <c r="AU167" s="22">
        <v>0.6878823422549022</v>
      </c>
      <c r="AV167" s="60"/>
      <c r="AW167" s="61">
        <f>SQRT(AQ167*AQ167+AS167*AS167+AR167*AR167)</f>
        <v>0.3141973918724097</v>
      </c>
      <c r="AX167" s="62">
        <f aca="true" t="shared" si="26" ref="AX167:AX172">SQRT(AM167*AM167)</f>
        <v>0.004439100963962544</v>
      </c>
      <c r="AY167" s="62">
        <f t="shared" si="20"/>
        <v>0</v>
      </c>
      <c r="AZ167" s="62">
        <f t="shared" si="21"/>
        <v>0</v>
      </c>
      <c r="BA167" s="62">
        <f t="shared" si="22"/>
        <v>0.06047521939820763</v>
      </c>
    </row>
    <row r="168" spans="1:53" ht="11.25">
      <c r="A168" s="28"/>
      <c r="B168" s="16" t="s">
        <v>20</v>
      </c>
      <c r="C168" s="22">
        <v>0</v>
      </c>
      <c r="D168" s="22">
        <v>0</v>
      </c>
      <c r="E168" s="22">
        <v>0</v>
      </c>
      <c r="F168" s="22">
        <v>0.6070146258871585</v>
      </c>
      <c r="G168" s="22">
        <v>1.653730327997896</v>
      </c>
      <c r="H168" s="22">
        <v>0.19541811839844547</v>
      </c>
      <c r="I168" s="22">
        <v>0</v>
      </c>
      <c r="J168" s="22">
        <v>0.4626108436669116</v>
      </c>
      <c r="K168" s="22">
        <v>0.03378540909389432</v>
      </c>
      <c r="L168" s="22">
        <v>2.1731342409543055</v>
      </c>
      <c r="M168" s="22">
        <v>0</v>
      </c>
      <c r="N168" s="22">
        <v>0</v>
      </c>
      <c r="O168" s="22">
        <v>0</v>
      </c>
      <c r="P168" s="22">
        <v>0.5783682405007998</v>
      </c>
      <c r="Q168" s="22">
        <v>0.33944588318952895</v>
      </c>
      <c r="R168" s="22">
        <v>0</v>
      </c>
      <c r="S168" s="7">
        <v>6.043507689688941</v>
      </c>
      <c r="T168" s="7">
        <v>6.043507689688941</v>
      </c>
      <c r="U168" s="52">
        <f>(G168+H168+I168+K168+M168)/(D168+F168+N168+O168+P168+Q168+R168)</f>
        <v>1.2348493927675324</v>
      </c>
      <c r="V168" s="52">
        <f>P168+Q168+R168</f>
        <v>0.9178141236903288</v>
      </c>
      <c r="W168" s="52">
        <f>L168+N168+O168</f>
        <v>2.1731342409543055</v>
      </c>
      <c r="X168" s="52">
        <f>D168</f>
        <v>0</v>
      </c>
      <c r="Y168" s="52">
        <f>F168</f>
        <v>0.6070146258871585</v>
      </c>
      <c r="Z168" s="52">
        <f>G168+H168+I168+K168+M168</f>
        <v>1.882933855490236</v>
      </c>
      <c r="AA168" s="7"/>
      <c r="AB168" s="46"/>
      <c r="AC168" s="18" t="s">
        <v>20</v>
      </c>
      <c r="AG168" s="40">
        <v>0.010520716984675323</v>
      </c>
      <c r="AH168" s="40">
        <v>0.08264150237347036</v>
      </c>
      <c r="AI168" s="40">
        <v>0.0035650651987894307</v>
      </c>
      <c r="AK168" s="40">
        <v>0.0334826107880222</v>
      </c>
      <c r="AL168" s="40">
        <v>0.003465112310546054</v>
      </c>
      <c r="AM168" s="40">
        <v>0.022706387713880113</v>
      </c>
      <c r="AQ168" s="22">
        <v>0.01397743049936015</v>
      </c>
      <c r="AR168" s="22">
        <v>0.010350770506810556</v>
      </c>
      <c r="AT168" s="22">
        <v>0.16891105147090948</v>
      </c>
      <c r="AU168" s="22">
        <v>0.16732111396689642</v>
      </c>
      <c r="AV168" s="60"/>
      <c r="AW168" s="61">
        <f>SQRT(AQ168*AQ168+AS168*AS168+AR168*AR168)</f>
        <v>0.017392728752243066</v>
      </c>
      <c r="AX168" s="62">
        <f t="shared" si="26"/>
        <v>0.022706387713880113</v>
      </c>
      <c r="AY168" s="62">
        <f t="shared" si="20"/>
        <v>0</v>
      </c>
      <c r="AZ168" s="62">
        <f t="shared" si="21"/>
        <v>0.010520716984675323</v>
      </c>
      <c r="BA168" s="62">
        <f t="shared" si="22"/>
        <v>0.08279090896795749</v>
      </c>
    </row>
    <row r="169" spans="1:53" ht="11.25">
      <c r="A169" s="28"/>
      <c r="B169" s="16" t="s">
        <v>21</v>
      </c>
      <c r="C169" s="22">
        <v>0</v>
      </c>
      <c r="D169" s="22">
        <v>0</v>
      </c>
      <c r="E169" s="22">
        <v>0</v>
      </c>
      <c r="F169" s="22">
        <v>0.5286258762531456</v>
      </c>
      <c r="G169" s="22">
        <v>2.2249614780462754</v>
      </c>
      <c r="H169" s="22">
        <v>0.12315098978867249</v>
      </c>
      <c r="I169" s="22">
        <v>0</v>
      </c>
      <c r="J169" s="22">
        <v>0.42921043036829226</v>
      </c>
      <c r="K169" s="22">
        <v>0.039344856586397046</v>
      </c>
      <c r="L169" s="22">
        <v>3.404220378418603</v>
      </c>
      <c r="M169" s="22">
        <v>0</v>
      </c>
      <c r="N169" s="22">
        <v>0</v>
      </c>
      <c r="O169" s="22">
        <v>0</v>
      </c>
      <c r="P169" s="22">
        <v>0.6882074363281575</v>
      </c>
      <c r="Q169" s="22">
        <v>0.34797462023856524</v>
      </c>
      <c r="R169" s="22">
        <v>0</v>
      </c>
      <c r="S169" s="7">
        <v>7.785696066028109</v>
      </c>
      <c r="T169" s="7">
        <v>7.785696066028109</v>
      </c>
      <c r="U169" s="52">
        <f>(G169+H169+I169+K169+M169)/(D169+F169+N169+O169+P169+Q169+R169)</f>
        <v>1.5257190830564225</v>
      </c>
      <c r="V169" s="52">
        <f>P169+Q169+R169</f>
        <v>1.0361820565667228</v>
      </c>
      <c r="W169" s="52">
        <f>L169+N169+O169</f>
        <v>3.404220378418603</v>
      </c>
      <c r="X169" s="52">
        <f>D169</f>
        <v>0</v>
      </c>
      <c r="Y169" s="52">
        <f>F169</f>
        <v>0.5286258762531456</v>
      </c>
      <c r="Z169" s="52">
        <f>G169+H169+I169+K169+M169</f>
        <v>2.3874573244213453</v>
      </c>
      <c r="AA169" s="7"/>
      <c r="AB169" s="46"/>
      <c r="AC169" s="18" t="s">
        <v>21</v>
      </c>
      <c r="AG169" s="40">
        <v>0.10069383528750787</v>
      </c>
      <c r="AH169" s="40">
        <v>0.16944751489192583</v>
      </c>
      <c r="AI169" s="40">
        <v>0.005560066622827409</v>
      </c>
      <c r="AK169" s="40">
        <v>0.04396208763884066</v>
      </c>
      <c r="AL169" s="40">
        <v>0</v>
      </c>
      <c r="AM169" s="40">
        <v>0.0733385353128941</v>
      </c>
      <c r="AQ169" s="22">
        <v>0.045063782063822645</v>
      </c>
      <c r="AR169" s="22">
        <v>0.027150924687275146</v>
      </c>
      <c r="AT169" s="22">
        <v>0.43217556259860135</v>
      </c>
      <c r="AU169" s="22">
        <v>0.4281075508888299</v>
      </c>
      <c r="AV169" s="60"/>
      <c r="AW169" s="61">
        <f>SQRT(AQ169*AQ169+AS169*AS169+AR169*AR169)</f>
        <v>0.052610998519984305</v>
      </c>
      <c r="AX169" s="62">
        <f t="shared" si="26"/>
        <v>0.0733385353128941</v>
      </c>
      <c r="AY169" s="62">
        <f t="shared" si="20"/>
        <v>0</v>
      </c>
      <c r="AZ169" s="62">
        <f t="shared" si="21"/>
        <v>0.10069383528750787</v>
      </c>
      <c r="BA169" s="62">
        <f t="shared" si="22"/>
        <v>0.16953871134316112</v>
      </c>
    </row>
    <row r="170" spans="1:53" ht="11.25">
      <c r="A170" s="28"/>
      <c r="B170" s="16" t="s">
        <v>22</v>
      </c>
      <c r="C170" s="22">
        <v>0</v>
      </c>
      <c r="D170" s="22">
        <v>0</v>
      </c>
      <c r="E170" s="22">
        <v>0</v>
      </c>
      <c r="F170" s="22">
        <v>0.5882091203753963</v>
      </c>
      <c r="G170" s="22">
        <v>0.9808780885203008</v>
      </c>
      <c r="H170" s="22">
        <v>0.2172900787617296</v>
      </c>
      <c r="I170" s="22">
        <v>0</v>
      </c>
      <c r="J170" s="22">
        <v>0.3459022086978652</v>
      </c>
      <c r="K170" s="22">
        <v>0</v>
      </c>
      <c r="L170" s="22">
        <v>1.9265546098610822</v>
      </c>
      <c r="M170" s="22">
        <v>0</v>
      </c>
      <c r="N170" s="22">
        <v>0</v>
      </c>
      <c r="O170" s="22">
        <v>0</v>
      </c>
      <c r="P170" s="22">
        <v>0.3752776283704225</v>
      </c>
      <c r="Q170" s="22">
        <v>0.15203918848267306</v>
      </c>
      <c r="R170" s="22">
        <v>0</v>
      </c>
      <c r="S170" s="7">
        <v>4.586150923069471</v>
      </c>
      <c r="T170" s="7">
        <v>4.586150923069471</v>
      </c>
      <c r="U170" s="52">
        <f>(G170+H170+I170+K170+M170)/(D170+F170+N170+O170+P170+Q170+R170)</f>
        <v>1.0740836472694324</v>
      </c>
      <c r="V170" s="52">
        <f>P170+Q170+R170</f>
        <v>0.5273168168530955</v>
      </c>
      <c r="W170" s="52">
        <f>L170+N170+O170</f>
        <v>1.9265546098610822</v>
      </c>
      <c r="X170" s="52">
        <f>D170</f>
        <v>0</v>
      </c>
      <c r="Y170" s="52">
        <f>F170</f>
        <v>0.5882091203753963</v>
      </c>
      <c r="Z170" s="52">
        <f>G170+H170+I170+K170+M170</f>
        <v>1.1981681672820303</v>
      </c>
      <c r="AA170" s="7"/>
      <c r="AB170" s="46"/>
      <c r="AC170" s="18" t="s">
        <v>22</v>
      </c>
      <c r="AG170" s="40">
        <v>0.0029336505013639633</v>
      </c>
      <c r="AH170" s="40">
        <v>0.02015865057692456</v>
      </c>
      <c r="AI170" s="40">
        <v>0.006425462516712788</v>
      </c>
      <c r="AK170" s="40">
        <v>0.039309998696673724</v>
      </c>
      <c r="AM170" s="40">
        <v>0.0705656612569995</v>
      </c>
      <c r="AQ170" s="22">
        <v>0.007968388766526427</v>
      </c>
      <c r="AR170" s="22">
        <v>0.0046481023170024515</v>
      </c>
      <c r="AT170" s="22">
        <v>0.06793272233954961</v>
      </c>
      <c r="AU170" s="22">
        <v>0.06729328056201762</v>
      </c>
      <c r="AV170" s="60"/>
      <c r="AW170" s="61">
        <f>SQRT(AQ170*AQ170+AS170*AS170+AR170*AR170)</f>
        <v>0.009224970172516988</v>
      </c>
      <c r="AX170" s="62">
        <f t="shared" si="26"/>
        <v>0.0705656612569995</v>
      </c>
      <c r="AY170" s="62">
        <f t="shared" si="20"/>
        <v>0</v>
      </c>
      <c r="AZ170" s="62">
        <f t="shared" si="21"/>
        <v>0.0029336505013639633</v>
      </c>
      <c r="BA170" s="62">
        <f t="shared" si="22"/>
        <v>0.02115792432249019</v>
      </c>
    </row>
    <row r="171" spans="1:53" ht="11.25">
      <c r="A171" s="28"/>
      <c r="B171" s="16" t="s">
        <v>23</v>
      </c>
      <c r="C171" s="22">
        <v>0</v>
      </c>
      <c r="D171" s="22">
        <v>0</v>
      </c>
      <c r="E171" s="22">
        <v>0</v>
      </c>
      <c r="F171" s="22">
        <v>0.21015677769709232</v>
      </c>
      <c r="G171" s="22">
        <v>0.24665980262370096</v>
      </c>
      <c r="H171" s="22">
        <v>0</v>
      </c>
      <c r="I171" s="22">
        <v>0</v>
      </c>
      <c r="J171" s="22">
        <v>0</v>
      </c>
      <c r="K171" s="22">
        <v>0</v>
      </c>
      <c r="L171" s="22">
        <v>0.9833162637256072</v>
      </c>
      <c r="M171" s="22">
        <v>0</v>
      </c>
      <c r="N171" s="22">
        <v>0</v>
      </c>
      <c r="O171" s="22">
        <v>0</v>
      </c>
      <c r="P171" s="22">
        <v>0.2103334224672444</v>
      </c>
      <c r="Q171" s="22">
        <v>0.04907475426184935</v>
      </c>
      <c r="R171" s="22">
        <v>0</v>
      </c>
      <c r="S171" s="7">
        <v>1.6995410207754942</v>
      </c>
      <c r="T171" s="7">
        <v>1.6995410207754942</v>
      </c>
      <c r="U171" s="52">
        <f>(G171+H171+I171+K171+M171)/(D171+F171+N171+O171+P171+Q171+R171)</f>
        <v>0.5252943182804649</v>
      </c>
      <c r="V171" s="52">
        <f>P171+Q171+R171</f>
        <v>0.2594081767290938</v>
      </c>
      <c r="W171" s="52">
        <f>L171+N171+O171</f>
        <v>0.9833162637256072</v>
      </c>
      <c r="X171" s="52">
        <f>D171</f>
        <v>0</v>
      </c>
      <c r="Y171" s="52">
        <f>F171</f>
        <v>0.21015677769709232</v>
      </c>
      <c r="Z171" s="52">
        <f>G171+H171+I171+K171+M171</f>
        <v>0.24665980262370096</v>
      </c>
      <c r="AA171" s="7"/>
      <c r="AB171" s="46"/>
      <c r="AC171" s="18" t="s">
        <v>23</v>
      </c>
      <c r="AG171" s="40">
        <v>0.012132703583678262</v>
      </c>
      <c r="AH171" s="40">
        <v>0.022654856884045334</v>
      </c>
      <c r="AM171" s="40">
        <v>0.007439522690963955</v>
      </c>
      <c r="AQ171" s="22">
        <v>0.005049124858118374</v>
      </c>
      <c r="AR171" s="22">
        <v>0.0031642991685992567</v>
      </c>
      <c r="AT171" s="22">
        <v>0.0013449452956103454</v>
      </c>
      <c r="AU171" s="22">
        <v>0.0013322855024960677</v>
      </c>
      <c r="AV171" s="60"/>
      <c r="AW171" s="61">
        <f>SQRT(AQ171*AQ171+AS171*AS171+AR171*AR171)</f>
        <v>0.005958728980350327</v>
      </c>
      <c r="AX171" s="62">
        <f t="shared" si="26"/>
        <v>0.007439522690963955</v>
      </c>
      <c r="AY171" s="62">
        <f t="shared" si="20"/>
        <v>0</v>
      </c>
      <c r="AZ171" s="62">
        <f t="shared" si="21"/>
        <v>0.012132703583678262</v>
      </c>
      <c r="BA171" s="62">
        <f t="shared" si="22"/>
        <v>0.022654856884045334</v>
      </c>
    </row>
    <row r="172" spans="1:53" ht="12" thickBot="1">
      <c r="A172" s="28"/>
      <c r="B172" s="17" t="s">
        <v>24</v>
      </c>
      <c r="C172" s="22">
        <v>0</v>
      </c>
      <c r="D172" s="22">
        <v>0</v>
      </c>
      <c r="E172" s="22">
        <v>0</v>
      </c>
      <c r="F172" s="22">
        <v>0.1478930279366658</v>
      </c>
      <c r="G172" s="22">
        <v>0.16306546280136106</v>
      </c>
      <c r="H172" s="22">
        <v>0</v>
      </c>
      <c r="I172" s="22">
        <v>0</v>
      </c>
      <c r="J172" s="22">
        <v>0</v>
      </c>
      <c r="K172" s="22">
        <v>0</v>
      </c>
      <c r="L172" s="22">
        <v>0.560379367260135</v>
      </c>
      <c r="M172" s="22">
        <v>0</v>
      </c>
      <c r="N172" s="22">
        <v>0</v>
      </c>
      <c r="O172" s="22">
        <v>0</v>
      </c>
      <c r="P172" s="22">
        <v>0.13411682928190455</v>
      </c>
      <c r="Q172" s="22">
        <v>0.05131912149813507</v>
      </c>
      <c r="R172" s="22">
        <v>0</v>
      </c>
      <c r="S172" s="7">
        <v>1.0567738087782015</v>
      </c>
      <c r="T172" s="7">
        <v>1.0567738087782015</v>
      </c>
      <c r="U172" s="52">
        <f>(G172+H172+I172+K172+M172)/(D172+F172+N172+O172+P172+Q172+R172)</f>
        <v>0.48920277927575434</v>
      </c>
      <c r="V172" s="52">
        <f>P172+Q172+R172</f>
        <v>0.1854359507800396</v>
      </c>
      <c r="W172" s="52">
        <f>L172+N172+O172</f>
        <v>0.560379367260135</v>
      </c>
      <c r="X172" s="52">
        <f>D172</f>
        <v>0</v>
      </c>
      <c r="Y172" s="52">
        <f>F172</f>
        <v>0.1478930279366658</v>
      </c>
      <c r="Z172" s="52">
        <f>G172+H172+I172+K172+M172</f>
        <v>0.16306546280136106</v>
      </c>
      <c r="AA172" s="7"/>
      <c r="AB172" s="46"/>
      <c r="AC172" s="18" t="s">
        <v>24</v>
      </c>
      <c r="AG172" s="40">
        <v>0.00424228645913235</v>
      </c>
      <c r="AH172" s="40">
        <v>0.0036932237560705363</v>
      </c>
      <c r="AM172" s="40">
        <v>0.042924723519303216</v>
      </c>
      <c r="AQ172" s="22">
        <v>0.012492990881282112</v>
      </c>
      <c r="AR172" s="22">
        <v>0.0009946375585992552</v>
      </c>
      <c r="AT172" s="22">
        <v>0.04747996672789417</v>
      </c>
      <c r="AU172" s="22">
        <v>0.04703304404798313</v>
      </c>
      <c r="AV172" s="60"/>
      <c r="AW172" s="61">
        <f>SQRT(AQ172*AQ172+AS172*AS172+AR172*AR172)</f>
        <v>0.012532522692290419</v>
      </c>
      <c r="AX172" s="62">
        <f t="shared" si="26"/>
        <v>0.042924723519303216</v>
      </c>
      <c r="AY172" s="62">
        <f t="shared" si="20"/>
        <v>0</v>
      </c>
      <c r="AZ172" s="62">
        <f t="shared" si="21"/>
        <v>0.00424228645913235</v>
      </c>
      <c r="BA172" s="62">
        <f t="shared" si="22"/>
        <v>0.0036932237560705363</v>
      </c>
    </row>
    <row r="173" spans="1:29" ht="11.25">
      <c r="A173" s="28"/>
      <c r="B173" s="1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22"/>
      <c r="AB173" s="46"/>
      <c r="AC173" s="18"/>
    </row>
    <row r="174" spans="1:29" ht="12" thickBot="1">
      <c r="A174" s="28"/>
      <c r="B174" s="14" t="s">
        <v>43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22"/>
      <c r="AB174" s="46"/>
      <c r="AC174" s="43" t="s">
        <v>43</v>
      </c>
    </row>
    <row r="175" spans="1:54" s="55" customFormat="1" ht="10.5" thickBot="1">
      <c r="A175" s="9">
        <v>277.93</v>
      </c>
      <c r="B175" s="53" t="s">
        <v>0</v>
      </c>
      <c r="C175" s="33" t="s">
        <v>1</v>
      </c>
      <c r="D175" s="33" t="s">
        <v>2</v>
      </c>
      <c r="E175" s="33" t="s">
        <v>3</v>
      </c>
      <c r="F175" s="33" t="s">
        <v>4</v>
      </c>
      <c r="G175" s="33" t="s">
        <v>5</v>
      </c>
      <c r="H175" s="33" t="s">
        <v>6</v>
      </c>
      <c r="I175" s="33" t="s">
        <v>7</v>
      </c>
      <c r="J175" s="33" t="s">
        <v>8</v>
      </c>
      <c r="K175" s="33" t="s">
        <v>9</v>
      </c>
      <c r="L175" s="33" t="s">
        <v>10</v>
      </c>
      <c r="M175" s="33" t="s">
        <v>11</v>
      </c>
      <c r="N175" s="33" t="s">
        <v>12</v>
      </c>
      <c r="O175" s="33" t="s">
        <v>13</v>
      </c>
      <c r="P175" s="33" t="s">
        <v>14</v>
      </c>
      <c r="Q175" s="33" t="s">
        <v>15</v>
      </c>
      <c r="R175" s="33" t="s">
        <v>16</v>
      </c>
      <c r="S175" s="34" t="s">
        <v>17</v>
      </c>
      <c r="T175" s="34" t="s">
        <v>18</v>
      </c>
      <c r="U175" s="51" t="s">
        <v>54</v>
      </c>
      <c r="V175" s="51" t="s">
        <v>55</v>
      </c>
      <c r="W175" s="51" t="s">
        <v>56</v>
      </c>
      <c r="X175" s="51" t="s">
        <v>2</v>
      </c>
      <c r="Y175" s="51" t="s">
        <v>4</v>
      </c>
      <c r="Z175" s="51" t="s">
        <v>57</v>
      </c>
      <c r="AA175" s="34"/>
      <c r="AB175" s="12">
        <v>277.93</v>
      </c>
      <c r="AC175" s="54" t="s">
        <v>0</v>
      </c>
      <c r="AD175" s="32" t="s">
        <v>1</v>
      </c>
      <c r="AE175" s="32" t="s">
        <v>2</v>
      </c>
      <c r="AF175" s="32" t="s">
        <v>3</v>
      </c>
      <c r="AG175" s="32" t="s">
        <v>4</v>
      </c>
      <c r="AH175" s="32" t="s">
        <v>5</v>
      </c>
      <c r="AI175" s="32" t="s">
        <v>6</v>
      </c>
      <c r="AJ175" s="32" t="s">
        <v>7</v>
      </c>
      <c r="AK175" s="32" t="s">
        <v>8</v>
      </c>
      <c r="AL175" s="32" t="s">
        <v>9</v>
      </c>
      <c r="AM175" s="32" t="s">
        <v>10</v>
      </c>
      <c r="AN175" s="32" t="s">
        <v>11</v>
      </c>
      <c r="AO175" s="32" t="s">
        <v>12</v>
      </c>
      <c r="AP175" s="32" t="s">
        <v>13</v>
      </c>
      <c r="AQ175" s="32" t="s">
        <v>14</v>
      </c>
      <c r="AR175" s="32" t="s">
        <v>15</v>
      </c>
      <c r="AS175" s="32" t="s">
        <v>16</v>
      </c>
      <c r="AT175" s="33" t="s">
        <v>17</v>
      </c>
      <c r="AU175" s="33" t="s">
        <v>18</v>
      </c>
      <c r="AV175" s="51" t="s">
        <v>54</v>
      </c>
      <c r="AW175" s="58" t="s">
        <v>55</v>
      </c>
      <c r="AX175" s="58" t="s">
        <v>56</v>
      </c>
      <c r="AY175" s="58" t="s">
        <v>2</v>
      </c>
      <c r="AZ175" s="58" t="s">
        <v>4</v>
      </c>
      <c r="BA175" s="58" t="s">
        <v>57</v>
      </c>
      <c r="BB175" s="56"/>
    </row>
    <row r="176" spans="1:53" ht="11.25">
      <c r="A176" s="28"/>
      <c r="B176" s="16" t="s">
        <v>19</v>
      </c>
      <c r="C176" s="22">
        <v>2.390679201759968</v>
      </c>
      <c r="D176" s="22">
        <v>0</v>
      </c>
      <c r="E176" s="22">
        <v>0</v>
      </c>
      <c r="F176" s="22">
        <v>0.6968286026353674</v>
      </c>
      <c r="G176" s="22">
        <v>0.17740730263174004</v>
      </c>
      <c r="H176" s="22">
        <v>0.22255541812057866</v>
      </c>
      <c r="I176" s="22">
        <v>0</v>
      </c>
      <c r="J176" s="22">
        <v>0.18841526757837393</v>
      </c>
      <c r="K176" s="22">
        <v>0.07095689407208909</v>
      </c>
      <c r="L176" s="22">
        <v>0.9272025218875599</v>
      </c>
      <c r="M176" s="22">
        <v>0</v>
      </c>
      <c r="N176" s="22">
        <v>0</v>
      </c>
      <c r="O176" s="22">
        <v>0</v>
      </c>
      <c r="P176" s="22">
        <v>0.32017358573258103</v>
      </c>
      <c r="Q176" s="22">
        <v>0.37032174732720713</v>
      </c>
      <c r="R176" s="22">
        <v>0</v>
      </c>
      <c r="S176" s="7">
        <v>5.364540541745465</v>
      </c>
      <c r="T176" s="7">
        <v>2.9738613399854974</v>
      </c>
      <c r="U176" s="52">
        <f>(G176+H176+I176+K176+M176)/(D176+F176+N176+O176+P176+Q176+R176)</f>
        <v>0.3394445974064745</v>
      </c>
      <c r="V176" s="52">
        <f>P176+Q176+R176</f>
        <v>0.6904953330597882</v>
      </c>
      <c r="W176" s="52">
        <f>L176+N176+O176</f>
        <v>0.9272025218875599</v>
      </c>
      <c r="X176" s="52">
        <f>D176</f>
        <v>0</v>
      </c>
      <c r="Y176" s="52">
        <f>F176</f>
        <v>0.6968286026353674</v>
      </c>
      <c r="Z176" s="52">
        <f>G176+H176+I176+K176+M176</f>
        <v>0.4709196148244078</v>
      </c>
      <c r="AA176" s="7"/>
      <c r="AB176" s="46"/>
      <c r="AC176" s="18" t="s">
        <v>19</v>
      </c>
      <c r="AD176" s="40">
        <v>0.018313914085495517</v>
      </c>
      <c r="AG176" s="40">
        <v>0.0035929496523085407</v>
      </c>
      <c r="AH176" s="40">
        <v>0.004902681090219459</v>
      </c>
      <c r="AI176" s="40">
        <v>0.012238063574507893</v>
      </c>
      <c r="AK176" s="40">
        <v>0</v>
      </c>
      <c r="AL176" s="40">
        <v>0.018677525529718193</v>
      </c>
      <c r="AM176" s="40">
        <v>0.004356265687182925</v>
      </c>
      <c r="AQ176" s="22">
        <v>0.0009626643751342502</v>
      </c>
      <c r="AR176" s="22">
        <v>0.005783035498096553</v>
      </c>
      <c r="AT176" s="22">
        <v>0.04079736292955381</v>
      </c>
      <c r="AU176" s="22">
        <v>0.024646408357531104</v>
      </c>
      <c r="AV176" s="60"/>
      <c r="AW176" s="61">
        <f>SQRT(AQ176*AQ176+AS176*AS176+AR176*AR176)</f>
        <v>0.005862612239556482</v>
      </c>
      <c r="AX176" s="62">
        <f aca="true" t="shared" si="27" ref="AX176:AX181">SQRT(AM176*AM176)</f>
        <v>0.004356265687182925</v>
      </c>
      <c r="AY176" s="62">
        <f t="shared" si="20"/>
        <v>0</v>
      </c>
      <c r="AZ176" s="62">
        <f t="shared" si="21"/>
        <v>0.0035929496523085407</v>
      </c>
      <c r="BA176" s="62">
        <f t="shared" si="22"/>
        <v>0.02286168064336844</v>
      </c>
    </row>
    <row r="177" spans="1:53" ht="11.25">
      <c r="A177" s="28"/>
      <c r="B177" s="16" t="s">
        <v>20</v>
      </c>
      <c r="C177" s="22">
        <v>0.5187351470279197</v>
      </c>
      <c r="D177" s="22">
        <v>0.21199329321728047</v>
      </c>
      <c r="E177" s="22">
        <v>0</v>
      </c>
      <c r="F177" s="22">
        <v>0.36576724378928993</v>
      </c>
      <c r="G177" s="22">
        <v>0.602782180776744</v>
      </c>
      <c r="H177" s="22">
        <v>0.23693872800536367</v>
      </c>
      <c r="I177" s="22">
        <v>0.029654742456994693</v>
      </c>
      <c r="J177" s="22">
        <v>0.2292143454320587</v>
      </c>
      <c r="K177" s="22">
        <v>0.11132174410135817</v>
      </c>
      <c r="L177" s="22">
        <v>1.152062532199414</v>
      </c>
      <c r="M177" s="22">
        <v>0</v>
      </c>
      <c r="N177" s="22">
        <v>0</v>
      </c>
      <c r="O177" s="22">
        <v>0</v>
      </c>
      <c r="P177" s="22">
        <v>0.21054803346154774</v>
      </c>
      <c r="Q177" s="22">
        <v>0.3815405919919541</v>
      </c>
      <c r="R177" s="22">
        <v>0.12171533199539522</v>
      </c>
      <c r="S177" s="7">
        <v>4.17227391445532</v>
      </c>
      <c r="T177" s="7">
        <v>3.6535387674274005</v>
      </c>
      <c r="U177" s="52">
        <f>(G177+H177+I177+K177+M177)/(D177+F177+N177+O177+P177+Q177+R177)</f>
        <v>0.7593096585965917</v>
      </c>
      <c r="V177" s="52">
        <f>P177+Q177+R177</f>
        <v>0.713803957448897</v>
      </c>
      <c r="W177" s="52">
        <f>L177+N177+O177</f>
        <v>1.152062532199414</v>
      </c>
      <c r="X177" s="52">
        <f>D177</f>
        <v>0.21199329321728047</v>
      </c>
      <c r="Y177" s="52">
        <f>F177</f>
        <v>0.36576724378928993</v>
      </c>
      <c r="Z177" s="52">
        <f>G177+H177+I177+K177+M177</f>
        <v>0.9806973953404605</v>
      </c>
      <c r="AA177" s="7"/>
      <c r="AB177" s="46"/>
      <c r="AC177" s="18" t="s">
        <v>20</v>
      </c>
      <c r="AD177" s="40">
        <v>0.07318648628440289</v>
      </c>
      <c r="AE177" s="40">
        <v>0.016647664732420457</v>
      </c>
      <c r="AG177" s="40">
        <v>0.08791604982922514</v>
      </c>
      <c r="AH177" s="40">
        <v>0</v>
      </c>
      <c r="AI177" s="40">
        <v>0.0018944245575597853</v>
      </c>
      <c r="AJ177" s="40">
        <v>0.004846311448692157</v>
      </c>
      <c r="AK177" s="40">
        <v>0.012581931000106688</v>
      </c>
      <c r="AL177" s="40">
        <v>0</v>
      </c>
      <c r="AM177" s="40">
        <v>0.04845578158799626</v>
      </c>
      <c r="AQ177" s="22">
        <v>0.014650493450776353</v>
      </c>
      <c r="AR177" s="22">
        <v>0.00931861034479658</v>
      </c>
      <c r="AS177" s="22">
        <v>0.022758723522590632</v>
      </c>
      <c r="AT177" s="22">
        <v>0.1579922312653118</v>
      </c>
      <c r="AU177" s="22">
        <v>0.09349688406688215</v>
      </c>
      <c r="AV177" s="60"/>
      <c r="AW177" s="61">
        <f>SQRT(AQ177*AQ177+AS177*AS177+AR177*AR177)</f>
        <v>0.028625739352671938</v>
      </c>
      <c r="AX177" s="62">
        <f t="shared" si="27"/>
        <v>0.04845578158799626</v>
      </c>
      <c r="AY177" s="62">
        <f t="shared" si="20"/>
        <v>0.016647664732420457</v>
      </c>
      <c r="AZ177" s="62">
        <f t="shared" si="21"/>
        <v>0.08791604982922514</v>
      </c>
      <c r="BA177" s="62">
        <f t="shared" si="22"/>
        <v>0.005203419939041078</v>
      </c>
    </row>
    <row r="178" spans="1:53" ht="11.25">
      <c r="A178" s="28"/>
      <c r="B178" s="16" t="s">
        <v>21</v>
      </c>
      <c r="C178" s="22">
        <v>3.0940702193175937</v>
      </c>
      <c r="D178" s="22">
        <v>0.10065226548310628</v>
      </c>
      <c r="E178" s="22">
        <v>0</v>
      </c>
      <c r="F178" s="22">
        <v>0.7922551656687151</v>
      </c>
      <c r="G178" s="22">
        <v>0.7476313981344701</v>
      </c>
      <c r="H178" s="22">
        <v>0.40502591879083194</v>
      </c>
      <c r="I178" s="22">
        <v>0</v>
      </c>
      <c r="J178" s="22">
        <v>0</v>
      </c>
      <c r="K178" s="22">
        <v>0</v>
      </c>
      <c r="L178" s="22">
        <v>1.7250382682289358</v>
      </c>
      <c r="M178" s="22">
        <v>0</v>
      </c>
      <c r="N178" s="22">
        <v>0</v>
      </c>
      <c r="O178" s="22">
        <v>0</v>
      </c>
      <c r="P178" s="22">
        <v>0.556086412089983</v>
      </c>
      <c r="Q178" s="22">
        <v>0.22237652961723084</v>
      </c>
      <c r="R178" s="22">
        <v>0</v>
      </c>
      <c r="S178" s="7">
        <v>7.643136177330867</v>
      </c>
      <c r="T178" s="7">
        <v>4.549065958013273</v>
      </c>
      <c r="U178" s="52">
        <f>(G178+H178+I178+K178+M178)/(D178+F178+N178+O178+P178+Q178+R178)</f>
        <v>0.6896480490757856</v>
      </c>
      <c r="V178" s="52">
        <f>P178+Q178+R178</f>
        <v>0.7784629417072139</v>
      </c>
      <c r="W178" s="52">
        <f>L178+N178+O178</f>
        <v>1.7250382682289358</v>
      </c>
      <c r="X178" s="52">
        <f>D178</f>
        <v>0.10065226548310628</v>
      </c>
      <c r="Y178" s="52">
        <f>F178</f>
        <v>0.7922551656687151</v>
      </c>
      <c r="Z178" s="52">
        <f>G178+H178+I178+K178+M178</f>
        <v>1.152657316925302</v>
      </c>
      <c r="AA178" s="7"/>
      <c r="AB178" s="46"/>
      <c r="AC178" s="18" t="s">
        <v>21</v>
      </c>
      <c r="AD178" s="40">
        <v>0.2522577060665612</v>
      </c>
      <c r="AE178" s="40">
        <v>0.00667441513370009</v>
      </c>
      <c r="AG178" s="40">
        <v>0.000613343499873112</v>
      </c>
      <c r="AH178" s="40">
        <v>0.0099750007390775</v>
      </c>
      <c r="AI178" s="40">
        <v>0.02838626722591663</v>
      </c>
      <c r="AM178" s="40">
        <v>0.014403843733423549</v>
      </c>
      <c r="AQ178" s="22">
        <v>0.023468762176237258</v>
      </c>
      <c r="AR178" s="22">
        <v>0.011479603515003324</v>
      </c>
      <c r="AT178" s="22">
        <v>0.2081204307571554</v>
      </c>
      <c r="AU178" s="22">
        <v>0.011013929069514943</v>
      </c>
      <c r="AV178" s="60"/>
      <c r="AW178" s="61">
        <f>SQRT(AQ178*AQ178+AS178*AS178+AR178*AR178)</f>
        <v>0.026125927638008594</v>
      </c>
      <c r="AX178" s="62">
        <f t="shared" si="27"/>
        <v>0.014403843733423549</v>
      </c>
      <c r="AY178" s="62">
        <f t="shared" si="20"/>
        <v>0.00667441513370009</v>
      </c>
      <c r="AZ178" s="62">
        <f t="shared" si="21"/>
        <v>0.000613343499873112</v>
      </c>
      <c r="BA178" s="62">
        <f t="shared" si="22"/>
        <v>0.030087884717369968</v>
      </c>
    </row>
    <row r="179" spans="1:53" ht="11.25">
      <c r="A179" s="28"/>
      <c r="B179" s="16" t="s">
        <v>22</v>
      </c>
      <c r="C179" s="22">
        <v>0</v>
      </c>
      <c r="D179" s="22">
        <v>0</v>
      </c>
      <c r="E179" s="22">
        <v>0</v>
      </c>
      <c r="F179" s="22">
        <v>0</v>
      </c>
      <c r="G179" s="22">
        <v>0.1508736738265373</v>
      </c>
      <c r="H179" s="22">
        <v>0.14496122154347799</v>
      </c>
      <c r="I179" s="22">
        <v>0</v>
      </c>
      <c r="J179" s="22">
        <v>0.10870185910018187</v>
      </c>
      <c r="K179" s="22">
        <v>0</v>
      </c>
      <c r="L179" s="22">
        <v>0.5529198242175289</v>
      </c>
      <c r="M179" s="22">
        <v>0</v>
      </c>
      <c r="N179" s="22">
        <v>0</v>
      </c>
      <c r="O179" s="22">
        <v>0</v>
      </c>
      <c r="P179" s="22">
        <v>0.22497041568693488</v>
      </c>
      <c r="Q179" s="22">
        <v>0.247837975391559</v>
      </c>
      <c r="R179" s="22">
        <v>0</v>
      </c>
      <c r="S179" s="7">
        <v>1.4302649697662198</v>
      </c>
      <c r="T179" s="7">
        <v>1.4302649697662198</v>
      </c>
      <c r="U179" s="52">
        <f>(G179+H179+I179+K179+M179)/(D179+F179+N179+O179+P179+Q179+R179)</f>
        <v>0.6256972188991923</v>
      </c>
      <c r="V179" s="52">
        <f>P179+Q179+R179</f>
        <v>0.4728083910784939</v>
      </c>
      <c r="W179" s="52">
        <f>L179+N179+O179</f>
        <v>0.5529198242175289</v>
      </c>
      <c r="X179" s="52">
        <f>D179</f>
        <v>0</v>
      </c>
      <c r="Y179" s="52">
        <f>F179</f>
        <v>0</v>
      </c>
      <c r="Z179" s="52">
        <f>G179+H179+I179+K179+M179</f>
        <v>0.2958348953700153</v>
      </c>
      <c r="AA179" s="7"/>
      <c r="AB179" s="46"/>
      <c r="AC179" s="18" t="s">
        <v>22</v>
      </c>
      <c r="AH179" s="40">
        <v>0</v>
      </c>
      <c r="AI179" s="40">
        <v>0</v>
      </c>
      <c r="AK179" s="40">
        <v>0</v>
      </c>
      <c r="AM179" s="40">
        <v>0</v>
      </c>
      <c r="AQ179" s="22">
        <v>0</v>
      </c>
      <c r="AR179" s="22">
        <v>0</v>
      </c>
      <c r="AT179" s="22">
        <v>0</v>
      </c>
      <c r="AU179" s="22">
        <v>0</v>
      </c>
      <c r="AV179" s="60"/>
      <c r="AW179" s="61">
        <f>SQRT(AQ179*AQ179+AS179*AS179+AR179*AR179)</f>
        <v>0</v>
      </c>
      <c r="AX179" s="62">
        <f t="shared" si="27"/>
        <v>0</v>
      </c>
      <c r="AY179" s="62">
        <f t="shared" si="20"/>
        <v>0</v>
      </c>
      <c r="AZ179" s="62">
        <f t="shared" si="21"/>
        <v>0</v>
      </c>
      <c r="BA179" s="62">
        <f t="shared" si="22"/>
        <v>0</v>
      </c>
    </row>
    <row r="180" spans="1:53" ht="11.25">
      <c r="A180" s="28"/>
      <c r="B180" s="16" t="s">
        <v>23</v>
      </c>
      <c r="C180" s="22">
        <v>0</v>
      </c>
      <c r="D180" s="22">
        <v>0</v>
      </c>
      <c r="E180" s="22">
        <v>0</v>
      </c>
      <c r="F180" s="22">
        <v>0.22442257337721463</v>
      </c>
      <c r="G180" s="22">
        <v>0.07463192650187497</v>
      </c>
      <c r="H180" s="22">
        <v>0.16816503039171785</v>
      </c>
      <c r="I180" s="22">
        <v>0</v>
      </c>
      <c r="J180" s="22">
        <v>0.08672074323627078</v>
      </c>
      <c r="K180" s="22">
        <v>0</v>
      </c>
      <c r="L180" s="22">
        <v>0.31110255865201975</v>
      </c>
      <c r="M180" s="22">
        <v>0</v>
      </c>
      <c r="N180" s="22">
        <v>0</v>
      </c>
      <c r="O180" s="22">
        <v>0</v>
      </c>
      <c r="P180" s="22">
        <v>0.1652439049392109</v>
      </c>
      <c r="Q180" s="22">
        <v>0.13200533940369163</v>
      </c>
      <c r="R180" s="22">
        <v>0</v>
      </c>
      <c r="S180" s="7">
        <v>1.1622920765020006</v>
      </c>
      <c r="T180" s="7">
        <v>1.1622920765020006</v>
      </c>
      <c r="U180" s="52">
        <f>(G180+H180+I180+K180+M180)/(D180+F180+N180+O180+P180+Q180+R180)</f>
        <v>0.4654208808033715</v>
      </c>
      <c r="V180" s="52">
        <f>P180+Q180+R180</f>
        <v>0.29724924434290256</v>
      </c>
      <c r="W180" s="52">
        <f>L180+N180+O180</f>
        <v>0.31110255865201975</v>
      </c>
      <c r="X180" s="52">
        <f>D180</f>
        <v>0</v>
      </c>
      <c r="Y180" s="52">
        <f>F180</f>
        <v>0.22442257337721463</v>
      </c>
      <c r="Z180" s="52">
        <f>G180+H180+I180+K180+M180</f>
        <v>0.24279695689359282</v>
      </c>
      <c r="AA180" s="7"/>
      <c r="AB180" s="46"/>
      <c r="AC180" s="18" t="s">
        <v>23</v>
      </c>
      <c r="AG180" s="40">
        <v>0</v>
      </c>
      <c r="AH180" s="40">
        <v>0</v>
      </c>
      <c r="AI180" s="40">
        <v>0</v>
      </c>
      <c r="AK180" s="40">
        <v>0</v>
      </c>
      <c r="AM180" s="40">
        <v>0</v>
      </c>
      <c r="AQ180" s="22">
        <v>0</v>
      </c>
      <c r="AR180" s="22">
        <v>0</v>
      </c>
      <c r="AT180" s="22">
        <v>0</v>
      </c>
      <c r="AU180" s="22">
        <v>0</v>
      </c>
      <c r="AV180" s="60"/>
      <c r="AW180" s="61">
        <f>SQRT(AQ180*AQ180+AS180*AS180+AR180*AR180)</f>
        <v>0</v>
      </c>
      <c r="AX180" s="62">
        <f t="shared" si="27"/>
        <v>0</v>
      </c>
      <c r="AY180" s="62">
        <f t="shared" si="20"/>
        <v>0</v>
      </c>
      <c r="AZ180" s="62">
        <f t="shared" si="21"/>
        <v>0</v>
      </c>
      <c r="BA180" s="62">
        <f t="shared" si="22"/>
        <v>0</v>
      </c>
    </row>
    <row r="181" spans="1:53" ht="12" thickBot="1">
      <c r="A181" s="28"/>
      <c r="B181" s="17" t="s">
        <v>24</v>
      </c>
      <c r="C181" s="22">
        <v>0.5939838195216067</v>
      </c>
      <c r="D181" s="22">
        <v>0.10243907881845876</v>
      </c>
      <c r="E181" s="22">
        <v>0</v>
      </c>
      <c r="F181" s="22">
        <v>0.27933004873818873</v>
      </c>
      <c r="G181" s="22">
        <v>0.06398210458115575</v>
      </c>
      <c r="H181" s="22">
        <v>0.14722785964459895</v>
      </c>
      <c r="I181" s="22">
        <v>0</v>
      </c>
      <c r="J181" s="22">
        <v>0</v>
      </c>
      <c r="K181" s="22">
        <v>0</v>
      </c>
      <c r="L181" s="22">
        <v>0.23982817141599627</v>
      </c>
      <c r="M181" s="22">
        <v>0</v>
      </c>
      <c r="N181" s="22">
        <v>0</v>
      </c>
      <c r="O181" s="22">
        <v>0</v>
      </c>
      <c r="P181" s="22">
        <v>0.029520555951163964</v>
      </c>
      <c r="Q181" s="22">
        <v>0.045748357426148856</v>
      </c>
      <c r="R181" s="22">
        <v>0</v>
      </c>
      <c r="S181" s="7">
        <v>1.502059996097318</v>
      </c>
      <c r="T181" s="7">
        <v>0.9080761765757113</v>
      </c>
      <c r="U181" s="52">
        <f>(G181+H181+I181+K181+M181)/(D181+F181+N181+O181+P181+Q181+R181)</f>
        <v>0.46212775591752864</v>
      </c>
      <c r="V181" s="52">
        <f>P181+Q181+R181</f>
        <v>0.07526891337731281</v>
      </c>
      <c r="W181" s="52">
        <f>L181+N181+O181</f>
        <v>0.23982817141599627</v>
      </c>
      <c r="X181" s="52">
        <f>D181</f>
        <v>0.10243907881845876</v>
      </c>
      <c r="Y181" s="52">
        <f>F181</f>
        <v>0.27933004873818873</v>
      </c>
      <c r="Z181" s="52">
        <f>G181+H181+I181+K181+M181</f>
        <v>0.2112099642257547</v>
      </c>
      <c r="AA181" s="7"/>
      <c r="AB181" s="46"/>
      <c r="AC181" s="18" t="s">
        <v>24</v>
      </c>
      <c r="AD181" s="40">
        <v>0.014678743604092702</v>
      </c>
      <c r="AE181" s="40">
        <v>0.0031703410571139283</v>
      </c>
      <c r="AG181" s="40">
        <v>0.01160443488854631</v>
      </c>
      <c r="AH181" s="40">
        <v>0.005623733203261982</v>
      </c>
      <c r="AI181" s="40">
        <v>0.0028740342622955092</v>
      </c>
      <c r="AM181" s="40">
        <v>0.004938669571612498</v>
      </c>
      <c r="AQ181" s="22">
        <v>0.0007475402556716314</v>
      </c>
      <c r="AR181" s="22">
        <v>0.0031866478969999725</v>
      </c>
      <c r="AT181" s="22">
        <v>0.01890318251829405</v>
      </c>
      <c r="AU181" s="22">
        <v>0.006087929666272994</v>
      </c>
      <c r="AV181" s="60"/>
      <c r="AW181" s="61">
        <f>SQRT(AQ181*AQ181+AS181*AS181+AR181*AR181)</f>
        <v>0.0032731546332710826</v>
      </c>
      <c r="AX181" s="62">
        <f t="shared" si="27"/>
        <v>0.004938669571612498</v>
      </c>
      <c r="AY181" s="62">
        <f t="shared" si="20"/>
        <v>0.0031703410571139283</v>
      </c>
      <c r="AZ181" s="62">
        <f t="shared" si="21"/>
        <v>0.01160443488854631</v>
      </c>
      <c r="BA181" s="62">
        <f t="shared" si="22"/>
        <v>0.0063155718729438716</v>
      </c>
    </row>
    <row r="182" spans="1:29" ht="11.25">
      <c r="A182" s="28"/>
      <c r="B182" s="16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22"/>
      <c r="AB182" s="46"/>
      <c r="AC182" s="18"/>
    </row>
    <row r="183" spans="1:29" ht="12" thickBot="1">
      <c r="A183" s="28"/>
      <c r="B183" s="14" t="s">
        <v>44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22"/>
      <c r="AB183" s="46"/>
      <c r="AC183" s="43" t="s">
        <v>44</v>
      </c>
    </row>
    <row r="184" spans="1:54" s="55" customFormat="1" ht="10.5" thickBot="1">
      <c r="A184" s="9">
        <v>278.42</v>
      </c>
      <c r="B184" s="53" t="s">
        <v>0</v>
      </c>
      <c r="C184" s="33" t="s">
        <v>1</v>
      </c>
      <c r="D184" s="33" t="s">
        <v>2</v>
      </c>
      <c r="E184" s="33" t="s">
        <v>3</v>
      </c>
      <c r="F184" s="33" t="s">
        <v>4</v>
      </c>
      <c r="G184" s="33" t="s">
        <v>5</v>
      </c>
      <c r="H184" s="33" t="s">
        <v>6</v>
      </c>
      <c r="I184" s="33" t="s">
        <v>7</v>
      </c>
      <c r="J184" s="33" t="s">
        <v>8</v>
      </c>
      <c r="K184" s="33" t="s">
        <v>9</v>
      </c>
      <c r="L184" s="33" t="s">
        <v>10</v>
      </c>
      <c r="M184" s="33" t="s">
        <v>11</v>
      </c>
      <c r="N184" s="33" t="s">
        <v>12</v>
      </c>
      <c r="O184" s="33" t="s">
        <v>13</v>
      </c>
      <c r="P184" s="33" t="s">
        <v>14</v>
      </c>
      <c r="Q184" s="33" t="s">
        <v>15</v>
      </c>
      <c r="R184" s="33" t="s">
        <v>16</v>
      </c>
      <c r="S184" s="34" t="s">
        <v>17</v>
      </c>
      <c r="T184" s="34" t="s">
        <v>18</v>
      </c>
      <c r="U184" s="51" t="s">
        <v>54</v>
      </c>
      <c r="V184" s="51" t="s">
        <v>55</v>
      </c>
      <c r="W184" s="51" t="s">
        <v>56</v>
      </c>
      <c r="X184" s="51" t="s">
        <v>2</v>
      </c>
      <c r="Y184" s="51" t="s">
        <v>4</v>
      </c>
      <c r="Z184" s="51" t="s">
        <v>57</v>
      </c>
      <c r="AA184" s="34"/>
      <c r="AB184" s="12">
        <v>278.42</v>
      </c>
      <c r="AC184" s="54" t="s">
        <v>0</v>
      </c>
      <c r="AD184" s="32" t="s">
        <v>1</v>
      </c>
      <c r="AE184" s="32" t="s">
        <v>2</v>
      </c>
      <c r="AF184" s="32" t="s">
        <v>3</v>
      </c>
      <c r="AG184" s="32" t="s">
        <v>4</v>
      </c>
      <c r="AH184" s="32" t="s">
        <v>5</v>
      </c>
      <c r="AI184" s="32" t="s">
        <v>6</v>
      </c>
      <c r="AJ184" s="32" t="s">
        <v>7</v>
      </c>
      <c r="AK184" s="32" t="s">
        <v>8</v>
      </c>
      <c r="AL184" s="32" t="s">
        <v>9</v>
      </c>
      <c r="AM184" s="32" t="s">
        <v>10</v>
      </c>
      <c r="AN184" s="32" t="s">
        <v>11</v>
      </c>
      <c r="AO184" s="32" t="s">
        <v>12</v>
      </c>
      <c r="AP184" s="32" t="s">
        <v>13</v>
      </c>
      <c r="AQ184" s="32" t="s">
        <v>14</v>
      </c>
      <c r="AR184" s="32" t="s">
        <v>15</v>
      </c>
      <c r="AS184" s="32" t="s">
        <v>16</v>
      </c>
      <c r="AT184" s="33" t="s">
        <v>17</v>
      </c>
      <c r="AU184" s="33" t="s">
        <v>18</v>
      </c>
      <c r="AV184" s="51" t="s">
        <v>54</v>
      </c>
      <c r="AW184" s="58" t="s">
        <v>55</v>
      </c>
      <c r="AX184" s="58" t="s">
        <v>56</v>
      </c>
      <c r="AY184" s="58" t="s">
        <v>2</v>
      </c>
      <c r="AZ184" s="58" t="s">
        <v>4</v>
      </c>
      <c r="BA184" s="58" t="s">
        <v>57</v>
      </c>
      <c r="BB184" s="56"/>
    </row>
    <row r="185" spans="1:53" ht="11.25">
      <c r="A185" s="28"/>
      <c r="B185" s="16" t="s">
        <v>19</v>
      </c>
      <c r="C185" s="22">
        <v>0.9129570240565074</v>
      </c>
      <c r="D185" s="22">
        <v>0.33979371203147346</v>
      </c>
      <c r="E185" s="22">
        <v>0</v>
      </c>
      <c r="F185" s="22">
        <v>0.41552299321002517</v>
      </c>
      <c r="G185" s="22">
        <v>0.0300973317480769</v>
      </c>
      <c r="H185" s="22">
        <v>0.3928194664456006</v>
      </c>
      <c r="I185" s="22">
        <v>0</v>
      </c>
      <c r="J185" s="22">
        <v>0</v>
      </c>
      <c r="K185" s="22">
        <v>0</v>
      </c>
      <c r="L185" s="22">
        <v>1.4377944403861658</v>
      </c>
      <c r="M185" s="22">
        <v>0</v>
      </c>
      <c r="N185" s="22">
        <v>0</v>
      </c>
      <c r="O185" s="22">
        <v>0</v>
      </c>
      <c r="P185" s="22">
        <v>0.37295868712801034</v>
      </c>
      <c r="Q185" s="22">
        <v>0.26544651380156314</v>
      </c>
      <c r="R185" s="22">
        <v>0</v>
      </c>
      <c r="S185" s="7">
        <v>4.167390168807422</v>
      </c>
      <c r="T185" s="7">
        <v>3.254433144750915</v>
      </c>
      <c r="U185" s="52">
        <f>(G185+H185+I185+K185+M185)/(D185+F185+N185+O185+P185+Q185+R185)</f>
        <v>0.30344417801076495</v>
      </c>
      <c r="V185" s="52">
        <f>P185+Q185+R185</f>
        <v>0.6384052009295735</v>
      </c>
      <c r="W185" s="52">
        <f>L185+N185+O185</f>
        <v>1.4377944403861658</v>
      </c>
      <c r="X185" s="52">
        <f>D185</f>
        <v>0.33979371203147346</v>
      </c>
      <c r="Y185" s="52">
        <f>F185</f>
        <v>0.41552299321002517</v>
      </c>
      <c r="Z185" s="52">
        <f>G185+H185+I185+K185+M185</f>
        <v>0.4229167981936775</v>
      </c>
      <c r="AA185" s="7"/>
      <c r="AB185" s="46"/>
      <c r="AC185" s="18" t="s">
        <v>19</v>
      </c>
      <c r="AD185" s="40">
        <v>0.0017763661244656385</v>
      </c>
      <c r="AE185" s="40">
        <v>0.01952496527500757</v>
      </c>
      <c r="AG185" s="40">
        <v>0.0218732522495845</v>
      </c>
      <c r="AH185" s="40">
        <v>0.0018667015928966048</v>
      </c>
      <c r="AI185" s="40">
        <v>0.007563882713595645</v>
      </c>
      <c r="AM185" s="40">
        <v>0.017389906577086292</v>
      </c>
      <c r="AQ185" s="22">
        <v>0.009239016139096567</v>
      </c>
      <c r="AR185" s="22">
        <v>0.011536236481220702</v>
      </c>
      <c r="AT185" s="22">
        <v>0.014409318479477289</v>
      </c>
      <c r="AU185" s="22">
        <v>0.012744364750676113</v>
      </c>
      <c r="AV185" s="60"/>
      <c r="AW185" s="61">
        <f>SQRT(AQ185*AQ185+AS185*AS185+AR185*AR185)</f>
        <v>0.014779856946842694</v>
      </c>
      <c r="AX185" s="62">
        <f aca="true" t="shared" si="28" ref="AX185:AX190">SQRT(AM185*AM185)</f>
        <v>0.017389906577086292</v>
      </c>
      <c r="AY185" s="62">
        <f t="shared" si="20"/>
        <v>0.01952496527500757</v>
      </c>
      <c r="AZ185" s="62">
        <f t="shared" si="21"/>
        <v>0.0218732522495845</v>
      </c>
      <c r="BA185" s="62">
        <f t="shared" si="22"/>
        <v>0.007790821300861273</v>
      </c>
    </row>
    <row r="186" spans="1:53" ht="11.25">
      <c r="A186" s="28"/>
      <c r="B186" s="16" t="s">
        <v>20</v>
      </c>
      <c r="C186" s="22">
        <v>0</v>
      </c>
      <c r="D186" s="22">
        <v>0</v>
      </c>
      <c r="E186" s="22">
        <v>0</v>
      </c>
      <c r="F186" s="22">
        <v>0.3658925507410177</v>
      </c>
      <c r="G186" s="22">
        <v>0.07130587834664046</v>
      </c>
      <c r="H186" s="22">
        <v>0.1948150073982239</v>
      </c>
      <c r="I186" s="22">
        <v>0</v>
      </c>
      <c r="J186" s="22">
        <v>0.19961121018950634</v>
      </c>
      <c r="K186" s="22">
        <v>0</v>
      </c>
      <c r="L186" s="22">
        <v>0.7115258205158225</v>
      </c>
      <c r="M186" s="22">
        <v>0</v>
      </c>
      <c r="N186" s="22">
        <v>0</v>
      </c>
      <c r="O186" s="22">
        <v>0</v>
      </c>
      <c r="P186" s="22">
        <v>0.3353940723283653</v>
      </c>
      <c r="Q186" s="22">
        <v>0.3891905153119488</v>
      </c>
      <c r="R186" s="22">
        <v>0</v>
      </c>
      <c r="S186" s="7">
        <v>2.267735054831525</v>
      </c>
      <c r="T186" s="7">
        <v>2.267735054831525</v>
      </c>
      <c r="U186" s="52">
        <f>(G186+H186+I186+K186+M186)/(D186+F186+N186+O186+P186+Q186+R186)</f>
        <v>0.2440407747932115</v>
      </c>
      <c r="V186" s="52">
        <f>P186+Q186+R186</f>
        <v>0.7245845876403141</v>
      </c>
      <c r="W186" s="52">
        <f>L186+N186+O186</f>
        <v>0.7115258205158225</v>
      </c>
      <c r="X186" s="52">
        <f>D186</f>
        <v>0</v>
      </c>
      <c r="Y186" s="52">
        <f>F186</f>
        <v>0.3658925507410177</v>
      </c>
      <c r="Z186" s="52">
        <f>G186+H186+I186+K186+M186</f>
        <v>0.26612088574486437</v>
      </c>
      <c r="AA186" s="7"/>
      <c r="AB186" s="46"/>
      <c r="AC186" s="18" t="s">
        <v>20</v>
      </c>
      <c r="AG186" s="40">
        <v>0</v>
      </c>
      <c r="AH186" s="40">
        <v>0</v>
      </c>
      <c r="AI186" s="40">
        <v>0</v>
      </c>
      <c r="AK186" s="40">
        <v>0</v>
      </c>
      <c r="AM186" s="40">
        <v>0</v>
      </c>
      <c r="AQ186" s="22">
        <v>0</v>
      </c>
      <c r="AR186" s="22">
        <v>0</v>
      </c>
      <c r="AT186" s="22">
        <v>0</v>
      </c>
      <c r="AU186" s="22">
        <v>0</v>
      </c>
      <c r="AV186" s="60"/>
      <c r="AW186" s="61">
        <f>SQRT(AQ186*AQ186+AS186*AS186+AR186*AR186)</f>
        <v>0</v>
      </c>
      <c r="AX186" s="62">
        <f t="shared" si="28"/>
        <v>0</v>
      </c>
      <c r="AY186" s="62">
        <f t="shared" si="20"/>
        <v>0</v>
      </c>
      <c r="AZ186" s="62">
        <f t="shared" si="21"/>
        <v>0</v>
      </c>
      <c r="BA186" s="62">
        <f t="shared" si="22"/>
        <v>0</v>
      </c>
    </row>
    <row r="187" spans="1:53" ht="11.25">
      <c r="A187" s="28"/>
      <c r="B187" s="16" t="s">
        <v>21</v>
      </c>
      <c r="C187" s="22">
        <v>1.0919755108072393</v>
      </c>
      <c r="D187" s="22">
        <v>0</v>
      </c>
      <c r="E187" s="22">
        <v>0</v>
      </c>
      <c r="F187" s="22">
        <v>0</v>
      </c>
      <c r="G187" s="22">
        <v>0</v>
      </c>
      <c r="H187" s="22">
        <v>0.18606801321672745</v>
      </c>
      <c r="I187" s="22">
        <v>0</v>
      </c>
      <c r="J187" s="22">
        <v>0.1506051674518165</v>
      </c>
      <c r="K187" s="22">
        <v>0.11779844797916961</v>
      </c>
      <c r="L187" s="22">
        <v>0.8831520646756119</v>
      </c>
      <c r="M187" s="22">
        <v>0</v>
      </c>
      <c r="N187" s="22">
        <v>0</v>
      </c>
      <c r="O187" s="22">
        <v>0</v>
      </c>
      <c r="P187" s="22">
        <v>0.08296408744586901</v>
      </c>
      <c r="Q187" s="22">
        <v>0.1412329055605625</v>
      </c>
      <c r="R187" s="22">
        <v>0</v>
      </c>
      <c r="S187" s="7">
        <v>2.653796197136996</v>
      </c>
      <c r="T187" s="7">
        <v>1.5618206863297566</v>
      </c>
      <c r="U187" s="52">
        <f>(G187+H187+I187+K187+M187)/(D187+F187+N187+O187+P187+Q187+R187)</f>
        <v>1.355354757979203</v>
      </c>
      <c r="V187" s="52">
        <f>P187+Q187+R187</f>
        <v>0.22419699300643153</v>
      </c>
      <c r="W187" s="52">
        <f>L187+N187+O187</f>
        <v>0.8831520646756119</v>
      </c>
      <c r="X187" s="52">
        <f>D187</f>
        <v>0</v>
      </c>
      <c r="Y187" s="52">
        <f>F187</f>
        <v>0</v>
      </c>
      <c r="Z187" s="52">
        <f>G187+H187+I187+K187+M187</f>
        <v>0.30386646119589705</v>
      </c>
      <c r="AA187" s="7"/>
      <c r="AB187" s="46"/>
      <c r="AC187" s="18" t="s">
        <v>21</v>
      </c>
      <c r="AD187" s="40">
        <v>0.007811575724686533</v>
      </c>
      <c r="AI187" s="40">
        <v>0.0188440867755669</v>
      </c>
      <c r="AK187" s="40">
        <v>0.005914610993740755</v>
      </c>
      <c r="AL187" s="40">
        <v>0.05881935709529212</v>
      </c>
      <c r="AM187" s="40">
        <v>0.02399326909085916</v>
      </c>
      <c r="AQ187" s="22">
        <v>0.01236374183077549</v>
      </c>
      <c r="AR187" s="22">
        <v>0.0035631801470179425</v>
      </c>
      <c r="AT187" s="22">
        <v>0.043638754371922536</v>
      </c>
      <c r="AU187" s="22">
        <v>0.049953181240475014</v>
      </c>
      <c r="AV187" s="60"/>
      <c r="AW187" s="61">
        <f>SQRT(AQ187*AQ187+AS187*AS187+AR187*AR187)</f>
        <v>0.012866948543387062</v>
      </c>
      <c r="AX187" s="62">
        <f t="shared" si="28"/>
        <v>0.02399326909085916</v>
      </c>
      <c r="AY187" s="62">
        <f t="shared" si="20"/>
        <v>0</v>
      </c>
      <c r="AZ187" s="62">
        <f t="shared" si="21"/>
        <v>0</v>
      </c>
      <c r="BA187" s="62">
        <f t="shared" si="22"/>
        <v>0.06176419978845825</v>
      </c>
    </row>
    <row r="188" spans="1:53" ht="11.25">
      <c r="A188" s="28"/>
      <c r="B188" s="16" t="s">
        <v>22</v>
      </c>
      <c r="C188" s="22">
        <v>0</v>
      </c>
      <c r="D188" s="22">
        <v>0</v>
      </c>
      <c r="E188" s="22">
        <v>0</v>
      </c>
      <c r="F188" s="22">
        <v>0.13541430413127287</v>
      </c>
      <c r="G188" s="22">
        <v>0.11971126242297303</v>
      </c>
      <c r="H188" s="22">
        <v>0.13515872870943266</v>
      </c>
      <c r="I188" s="22">
        <v>0</v>
      </c>
      <c r="J188" s="22">
        <v>0.08954167062214838</v>
      </c>
      <c r="K188" s="22">
        <v>0</v>
      </c>
      <c r="L188" s="22">
        <v>0.2931980830104417</v>
      </c>
      <c r="M188" s="22">
        <v>0</v>
      </c>
      <c r="N188" s="22">
        <v>0</v>
      </c>
      <c r="O188" s="22">
        <v>0</v>
      </c>
      <c r="P188" s="22">
        <v>0.1183067482440586</v>
      </c>
      <c r="Q188" s="22">
        <v>0.10164546485442208</v>
      </c>
      <c r="R188" s="22">
        <v>0</v>
      </c>
      <c r="S188" s="7">
        <v>0.9929762619947493</v>
      </c>
      <c r="T188" s="7">
        <v>0.9929762619947493</v>
      </c>
      <c r="U188" s="52">
        <f>(G188+H188+I188+K188+M188)/(D188+F188+N188+O188+P188+Q188+R188)</f>
        <v>0.7172031656759204</v>
      </c>
      <c r="V188" s="52">
        <f>P188+Q188+R188</f>
        <v>0.21995221309848068</v>
      </c>
      <c r="W188" s="52">
        <f>L188+N188+O188</f>
        <v>0.2931980830104417</v>
      </c>
      <c r="X188" s="52">
        <f>D188</f>
        <v>0</v>
      </c>
      <c r="Y188" s="52">
        <f>F188</f>
        <v>0.13541430413127287</v>
      </c>
      <c r="Z188" s="52">
        <f>G188+H188+I188+K188+M188</f>
        <v>0.2548699911324057</v>
      </c>
      <c r="AA188" s="7"/>
      <c r="AB188" s="46"/>
      <c r="AC188" s="18" t="s">
        <v>22</v>
      </c>
      <c r="AG188" s="40">
        <v>0</v>
      </c>
      <c r="AH188" s="40">
        <v>0</v>
      </c>
      <c r="AI188" s="40">
        <v>0</v>
      </c>
      <c r="AK188" s="40">
        <v>0</v>
      </c>
      <c r="AM188" s="40">
        <v>0</v>
      </c>
      <c r="AQ188" s="22">
        <v>0</v>
      </c>
      <c r="AR188" s="22">
        <v>0</v>
      </c>
      <c r="AT188" s="22">
        <v>0</v>
      </c>
      <c r="AU188" s="22">
        <v>0</v>
      </c>
      <c r="AV188" s="60"/>
      <c r="AW188" s="61">
        <f>SQRT(AQ188*AQ188+AS188*AS188+AR188*AR188)</f>
        <v>0</v>
      </c>
      <c r="AX188" s="62">
        <f t="shared" si="28"/>
        <v>0</v>
      </c>
      <c r="AY188" s="62">
        <f t="shared" si="20"/>
        <v>0</v>
      </c>
      <c r="AZ188" s="62">
        <f t="shared" si="21"/>
        <v>0</v>
      </c>
      <c r="BA188" s="62">
        <f t="shared" si="22"/>
        <v>0</v>
      </c>
    </row>
    <row r="189" spans="1:53" ht="11.25">
      <c r="A189" s="28"/>
      <c r="B189" s="16" t="s">
        <v>23</v>
      </c>
      <c r="C189" s="22">
        <v>0</v>
      </c>
      <c r="D189" s="22">
        <v>0</v>
      </c>
      <c r="E189" s="22">
        <v>0</v>
      </c>
      <c r="F189" s="22">
        <v>0.24035592197653027</v>
      </c>
      <c r="G189" s="22">
        <v>0.07643212127561495</v>
      </c>
      <c r="H189" s="22">
        <v>0.06286046178033987</v>
      </c>
      <c r="I189" s="22">
        <v>0</v>
      </c>
      <c r="J189" s="22">
        <v>0.09746507091030827</v>
      </c>
      <c r="K189" s="22">
        <v>0</v>
      </c>
      <c r="L189" s="22">
        <v>0.3593454674698317</v>
      </c>
      <c r="M189" s="22">
        <v>0</v>
      </c>
      <c r="N189" s="22">
        <v>0</v>
      </c>
      <c r="O189" s="22">
        <v>0</v>
      </c>
      <c r="P189" s="22">
        <v>0.1785537086123615</v>
      </c>
      <c r="Q189" s="22">
        <v>0.057746311649266684</v>
      </c>
      <c r="R189" s="22">
        <v>0</v>
      </c>
      <c r="S189" s="7">
        <v>1.0727590636742532</v>
      </c>
      <c r="T189" s="7">
        <v>1.0727590636742532</v>
      </c>
      <c r="U189" s="52">
        <f>(G189+H189+I189+K189+M189)/(D189+F189+N189+O189+P189+Q189+R189)</f>
        <v>0.2922287770124097</v>
      </c>
      <c r="V189" s="52">
        <f>P189+Q189+R189</f>
        <v>0.2363000202616282</v>
      </c>
      <c r="W189" s="52">
        <f>L189+N189+O189</f>
        <v>0.3593454674698317</v>
      </c>
      <c r="X189" s="52">
        <f>D189</f>
        <v>0</v>
      </c>
      <c r="Y189" s="52">
        <f>F189</f>
        <v>0.24035592197653027</v>
      </c>
      <c r="Z189" s="52">
        <f>G189+H189+I189+K189+M189</f>
        <v>0.13929258305595482</v>
      </c>
      <c r="AA189" s="7"/>
      <c r="AB189" s="46"/>
      <c r="AC189" s="18" t="s">
        <v>23</v>
      </c>
      <c r="AG189" s="40">
        <v>0</v>
      </c>
      <c r="AH189" s="40">
        <v>0</v>
      </c>
      <c r="AI189" s="40">
        <v>0</v>
      </c>
      <c r="AK189" s="40">
        <v>0</v>
      </c>
      <c r="AM189" s="40">
        <v>0</v>
      </c>
      <c r="AQ189" s="22">
        <v>0</v>
      </c>
      <c r="AR189" s="22">
        <v>0</v>
      </c>
      <c r="AT189" s="22">
        <v>0</v>
      </c>
      <c r="AU189" s="22">
        <v>0</v>
      </c>
      <c r="AV189" s="60"/>
      <c r="AW189" s="61">
        <f>SQRT(AQ189*AQ189+AS189*AS189+AR189*AR189)</f>
        <v>0</v>
      </c>
      <c r="AX189" s="62">
        <f t="shared" si="28"/>
        <v>0</v>
      </c>
      <c r="AY189" s="62">
        <f t="shared" si="20"/>
        <v>0</v>
      </c>
      <c r="AZ189" s="62">
        <f t="shared" si="21"/>
        <v>0</v>
      </c>
      <c r="BA189" s="62">
        <f t="shared" si="22"/>
        <v>0</v>
      </c>
    </row>
    <row r="190" spans="1:53" ht="12" thickBot="1">
      <c r="A190" s="28"/>
      <c r="B190" s="17" t="s">
        <v>24</v>
      </c>
      <c r="C190" s="22">
        <v>3.8328567406350595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0.28336077402635657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7">
        <v>4.116217514661416</v>
      </c>
      <c r="T190" s="7">
        <v>0.28336077402635684</v>
      </c>
      <c r="U190" s="52" t="e">
        <f>(G190+H190+I190+K190+M190)/(D190+F190+N190+O190+P190+Q190+R190)</f>
        <v>#DIV/0!</v>
      </c>
      <c r="V190" s="52">
        <f>P190+Q190+R190</f>
        <v>0</v>
      </c>
      <c r="W190" s="52">
        <f>L190+N190+O190</f>
        <v>0.28336077402635657</v>
      </c>
      <c r="X190" s="52">
        <f>D190</f>
        <v>0</v>
      </c>
      <c r="Y190" s="52">
        <f>F190</f>
        <v>0</v>
      </c>
      <c r="Z190" s="52">
        <f>G190+H190+I190+K190+M190</f>
        <v>0</v>
      </c>
      <c r="AA190" s="7"/>
      <c r="AB190" s="46"/>
      <c r="AC190" s="18" t="s">
        <v>24</v>
      </c>
      <c r="AD190" s="40">
        <v>0.45757611254472946</v>
      </c>
      <c r="AM190" s="40">
        <v>0.005927168939391674</v>
      </c>
      <c r="AT190" s="22">
        <v>0.3921567456233446</v>
      </c>
      <c r="AU190" s="22">
        <v>0.005473985464476634</v>
      </c>
      <c r="AV190" s="60"/>
      <c r="AW190" s="61">
        <f>SQRT(AQ190*AQ190+AS190*AS190+AR190*AR190)</f>
        <v>0</v>
      </c>
      <c r="AX190" s="62">
        <f t="shared" si="28"/>
        <v>0.005927168939391674</v>
      </c>
      <c r="AY190" s="62">
        <f t="shared" si="20"/>
        <v>0</v>
      </c>
      <c r="AZ190" s="62">
        <f t="shared" si="21"/>
        <v>0</v>
      </c>
      <c r="BA190" s="62">
        <f t="shared" si="22"/>
        <v>0</v>
      </c>
    </row>
    <row r="191" spans="1:29" ht="11.25">
      <c r="A191" s="28"/>
      <c r="B191" s="1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22"/>
      <c r="AB191" s="46"/>
      <c r="AC191" s="18"/>
    </row>
    <row r="192" spans="1:29" ht="12" thickBot="1">
      <c r="A192" s="28"/>
      <c r="B192" s="14" t="s">
        <v>45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22"/>
      <c r="AB192" s="46"/>
      <c r="AC192" s="43" t="s">
        <v>45</v>
      </c>
    </row>
    <row r="193" spans="1:54" s="55" customFormat="1" ht="10.5" thickBot="1">
      <c r="A193" s="9">
        <v>279.42</v>
      </c>
      <c r="B193" s="53" t="s">
        <v>0</v>
      </c>
      <c r="C193" s="33" t="s">
        <v>1</v>
      </c>
      <c r="D193" s="33" t="s">
        <v>2</v>
      </c>
      <c r="E193" s="33" t="s">
        <v>3</v>
      </c>
      <c r="F193" s="33" t="s">
        <v>4</v>
      </c>
      <c r="G193" s="33" t="s">
        <v>5</v>
      </c>
      <c r="H193" s="33" t="s">
        <v>6</v>
      </c>
      <c r="I193" s="33" t="s">
        <v>7</v>
      </c>
      <c r="J193" s="33" t="s">
        <v>8</v>
      </c>
      <c r="K193" s="33" t="s">
        <v>9</v>
      </c>
      <c r="L193" s="33" t="s">
        <v>10</v>
      </c>
      <c r="M193" s="33" t="s">
        <v>11</v>
      </c>
      <c r="N193" s="33" t="s">
        <v>12</v>
      </c>
      <c r="O193" s="33" t="s">
        <v>13</v>
      </c>
      <c r="P193" s="33" t="s">
        <v>14</v>
      </c>
      <c r="Q193" s="33" t="s">
        <v>15</v>
      </c>
      <c r="R193" s="33" t="s">
        <v>16</v>
      </c>
      <c r="S193" s="34" t="s">
        <v>17</v>
      </c>
      <c r="T193" s="34" t="s">
        <v>18</v>
      </c>
      <c r="U193" s="51" t="s">
        <v>54</v>
      </c>
      <c r="V193" s="51" t="s">
        <v>55</v>
      </c>
      <c r="W193" s="51" t="s">
        <v>56</v>
      </c>
      <c r="X193" s="51" t="s">
        <v>2</v>
      </c>
      <c r="Y193" s="51" t="s">
        <v>4</v>
      </c>
      <c r="Z193" s="51" t="s">
        <v>57</v>
      </c>
      <c r="AA193" s="34"/>
      <c r="AB193" s="12">
        <v>279.42</v>
      </c>
      <c r="AC193" s="54" t="s">
        <v>0</v>
      </c>
      <c r="AD193" s="32" t="s">
        <v>1</v>
      </c>
      <c r="AE193" s="32" t="s">
        <v>2</v>
      </c>
      <c r="AF193" s="32" t="s">
        <v>3</v>
      </c>
      <c r="AG193" s="32" t="s">
        <v>4</v>
      </c>
      <c r="AH193" s="32" t="s">
        <v>5</v>
      </c>
      <c r="AI193" s="32" t="s">
        <v>6</v>
      </c>
      <c r="AJ193" s="32" t="s">
        <v>7</v>
      </c>
      <c r="AK193" s="32" t="s">
        <v>8</v>
      </c>
      <c r="AL193" s="32" t="s">
        <v>9</v>
      </c>
      <c r="AM193" s="32" t="s">
        <v>10</v>
      </c>
      <c r="AN193" s="32" t="s">
        <v>11</v>
      </c>
      <c r="AO193" s="32" t="s">
        <v>12</v>
      </c>
      <c r="AP193" s="32" t="s">
        <v>13</v>
      </c>
      <c r="AQ193" s="32" t="s">
        <v>14</v>
      </c>
      <c r="AR193" s="32" t="s">
        <v>15</v>
      </c>
      <c r="AS193" s="32" t="s">
        <v>16</v>
      </c>
      <c r="AT193" s="33" t="s">
        <v>17</v>
      </c>
      <c r="AU193" s="33" t="s">
        <v>18</v>
      </c>
      <c r="AV193" s="51" t="s">
        <v>54</v>
      </c>
      <c r="AW193" s="58" t="s">
        <v>55</v>
      </c>
      <c r="AX193" s="58" t="s">
        <v>56</v>
      </c>
      <c r="AY193" s="58" t="s">
        <v>2</v>
      </c>
      <c r="AZ193" s="58" t="s">
        <v>4</v>
      </c>
      <c r="BA193" s="58" t="s">
        <v>57</v>
      </c>
      <c r="BB193" s="56"/>
    </row>
    <row r="194" spans="1:53" ht="11.25">
      <c r="A194" s="28"/>
      <c r="B194" s="16" t="s">
        <v>19</v>
      </c>
      <c r="C194" s="22">
        <v>0.94129305804551</v>
      </c>
      <c r="D194" s="22">
        <v>0.31971406875034797</v>
      </c>
      <c r="E194" s="22">
        <v>0</v>
      </c>
      <c r="F194" s="22">
        <v>1.7191490202520356</v>
      </c>
      <c r="G194" s="22">
        <v>0.25782537616677303</v>
      </c>
      <c r="H194" s="22">
        <v>0.33574690586069894</v>
      </c>
      <c r="I194" s="22">
        <v>0</v>
      </c>
      <c r="J194" s="22">
        <v>0.32720242368527885</v>
      </c>
      <c r="K194" s="22">
        <v>0</v>
      </c>
      <c r="L194" s="22">
        <v>0.837273444482301</v>
      </c>
      <c r="M194" s="22">
        <v>0</v>
      </c>
      <c r="N194" s="22">
        <v>0</v>
      </c>
      <c r="O194" s="22">
        <v>0</v>
      </c>
      <c r="P194" s="22">
        <v>0.5123109128220458</v>
      </c>
      <c r="Q194" s="22">
        <v>0.18152200833684023</v>
      </c>
      <c r="R194" s="22">
        <v>0.07579280481352302</v>
      </c>
      <c r="S194" s="7">
        <v>5.507830023215354</v>
      </c>
      <c r="T194" s="7">
        <v>4.566536965169845</v>
      </c>
      <c r="U194" s="52">
        <f>(G194+H194+I194+K194+M194)/(D194+F194+N194+O194+P194+Q194+R194)</f>
        <v>0.21134934875387762</v>
      </c>
      <c r="V194" s="52">
        <f>P194+Q194+R194</f>
        <v>0.7696257259724091</v>
      </c>
      <c r="W194" s="52">
        <f>L194+N194+O194</f>
        <v>0.837273444482301</v>
      </c>
      <c r="X194" s="52">
        <f>D194</f>
        <v>0.31971406875034797</v>
      </c>
      <c r="Y194" s="52">
        <f>F194</f>
        <v>1.7191490202520356</v>
      </c>
      <c r="Z194" s="52">
        <f>G194+H194+I194+K194+M194</f>
        <v>0.593572282027472</v>
      </c>
      <c r="AA194" s="7"/>
      <c r="AB194" s="46"/>
      <c r="AC194" s="18" t="s">
        <v>19</v>
      </c>
      <c r="AD194" s="40">
        <v>0.1060944978546802</v>
      </c>
      <c r="AE194" s="40">
        <v>0.0037855606038405044</v>
      </c>
      <c r="AG194" s="40">
        <v>0.031789710200469536</v>
      </c>
      <c r="AH194" s="40">
        <v>0.009371838926919755</v>
      </c>
      <c r="AI194" s="40">
        <v>0.011734492493423135</v>
      </c>
      <c r="AK194" s="40">
        <v>0.0073879646183475705</v>
      </c>
      <c r="AM194" s="40">
        <v>0.009610079473227229</v>
      </c>
      <c r="AQ194" s="22">
        <v>0.018831620370610695</v>
      </c>
      <c r="AR194" s="22">
        <v>0.012092908373862097</v>
      </c>
      <c r="AS194" s="22">
        <v>0.0005971877851616849</v>
      </c>
      <c r="AT194" s="22">
        <v>0.1550636246849371</v>
      </c>
      <c r="AU194" s="22">
        <v>0.062264464119640726</v>
      </c>
      <c r="AV194" s="60"/>
      <c r="AW194" s="61">
        <f>SQRT(AQ194*AQ194+AS194*AS194+AR194*AR194)</f>
        <v>0.022388054671457498</v>
      </c>
      <c r="AX194" s="62">
        <f aca="true" t="shared" si="29" ref="AX194:AX199">SQRT(AM194*AM194)</f>
        <v>0.009610079473227229</v>
      </c>
      <c r="AY194" s="62">
        <f t="shared" si="20"/>
        <v>0.0037855606038405044</v>
      </c>
      <c r="AZ194" s="62">
        <f t="shared" si="21"/>
        <v>0.031789710200469536</v>
      </c>
      <c r="BA194" s="62">
        <f t="shared" si="22"/>
        <v>0.01501764558612076</v>
      </c>
    </row>
    <row r="195" spans="1:53" ht="11.25">
      <c r="A195" s="28"/>
      <c r="B195" s="16" t="s">
        <v>20</v>
      </c>
      <c r="C195" s="22">
        <v>0.9080880321053886</v>
      </c>
      <c r="D195" s="22">
        <v>0.08657231816687638</v>
      </c>
      <c r="E195" s="22">
        <v>0</v>
      </c>
      <c r="F195" s="22">
        <v>0</v>
      </c>
      <c r="G195" s="22">
        <v>0.09933206456223742</v>
      </c>
      <c r="H195" s="22">
        <v>0.2517002423793486</v>
      </c>
      <c r="I195" s="22">
        <v>0</v>
      </c>
      <c r="J195" s="22">
        <v>0.034295282410557695</v>
      </c>
      <c r="K195" s="22">
        <v>0</v>
      </c>
      <c r="L195" s="22">
        <v>0.9949008765744886</v>
      </c>
      <c r="M195" s="22">
        <v>0</v>
      </c>
      <c r="N195" s="22">
        <v>0</v>
      </c>
      <c r="O195" s="22">
        <v>0</v>
      </c>
      <c r="P195" s="22">
        <v>0.16052281002389918</v>
      </c>
      <c r="Q195" s="22">
        <v>0.08518799162674187</v>
      </c>
      <c r="R195" s="22">
        <v>0</v>
      </c>
      <c r="S195" s="7">
        <v>2.6205996178495385</v>
      </c>
      <c r="T195" s="7">
        <v>1.71251158574415</v>
      </c>
      <c r="U195" s="52">
        <f>(G195+H195+I195+K195+M195)/(D195+F195+N195+O195+P195+Q195+R195)</f>
        <v>1.0564253373278945</v>
      </c>
      <c r="V195" s="52">
        <f>P195+Q195+R195</f>
        <v>0.24571080165064105</v>
      </c>
      <c r="W195" s="52">
        <f>L195+N195+O195</f>
        <v>0.9949008765744886</v>
      </c>
      <c r="X195" s="52">
        <f>D195</f>
        <v>0.08657231816687638</v>
      </c>
      <c r="Y195" s="52">
        <f>F195</f>
        <v>0</v>
      </c>
      <c r="Z195" s="52">
        <f>G195+H195+I195+K195+M195</f>
        <v>0.35103230694158605</v>
      </c>
      <c r="AA195" s="7"/>
      <c r="AB195" s="46"/>
      <c r="AC195" s="18" t="s">
        <v>20</v>
      </c>
      <c r="AD195" s="40">
        <v>0.21395530635327933</v>
      </c>
      <c r="AE195" s="40">
        <v>0.0014637408945230356</v>
      </c>
      <c r="AH195" s="40">
        <v>0.0038782051950105026</v>
      </c>
      <c r="AI195" s="40">
        <v>0.015989908433946497</v>
      </c>
      <c r="AK195" s="40">
        <v>0.01107442533543395</v>
      </c>
      <c r="AM195" s="40">
        <v>0.008882918473258764</v>
      </c>
      <c r="AQ195" s="22">
        <v>0.007952691597638754</v>
      </c>
      <c r="AR195" s="22">
        <v>0.004348669598058222</v>
      </c>
      <c r="AT195" s="22">
        <v>0.21859673510004088</v>
      </c>
      <c r="AU195" s="22">
        <v>0.03233931497782588</v>
      </c>
      <c r="AV195" s="60"/>
      <c r="AW195" s="61">
        <f>SQRT(AQ195*AQ195+AS195*AS195+AR195*AR195)</f>
        <v>0.009064007442639811</v>
      </c>
      <c r="AX195" s="62">
        <f t="shared" si="29"/>
        <v>0.008882918473258764</v>
      </c>
      <c r="AY195" s="62">
        <f t="shared" si="20"/>
        <v>0.0014637408945230356</v>
      </c>
      <c r="AZ195" s="62">
        <f t="shared" si="21"/>
        <v>0</v>
      </c>
      <c r="BA195" s="62">
        <f t="shared" si="22"/>
        <v>0.01645349954449204</v>
      </c>
    </row>
    <row r="196" spans="1:53" ht="11.25">
      <c r="A196" s="28"/>
      <c r="B196" s="16" t="s">
        <v>21</v>
      </c>
      <c r="C196" s="22">
        <v>0.41185628005505215</v>
      </c>
      <c r="D196" s="22">
        <v>0.10706948354594766</v>
      </c>
      <c r="E196" s="22">
        <v>0</v>
      </c>
      <c r="F196" s="22">
        <v>0</v>
      </c>
      <c r="G196" s="22">
        <v>0.1641826288598242</v>
      </c>
      <c r="H196" s="22">
        <v>0.17112625493705969</v>
      </c>
      <c r="I196" s="22">
        <v>0</v>
      </c>
      <c r="J196" s="22">
        <v>0.12507798959609015</v>
      </c>
      <c r="K196" s="22">
        <v>0.04099691650484445</v>
      </c>
      <c r="L196" s="22">
        <v>0.9276118342340242</v>
      </c>
      <c r="M196" s="22">
        <v>0</v>
      </c>
      <c r="N196" s="22">
        <v>0</v>
      </c>
      <c r="O196" s="22">
        <v>0</v>
      </c>
      <c r="P196" s="22">
        <v>0.24038333623282088</v>
      </c>
      <c r="Q196" s="22">
        <v>0.24380335106862697</v>
      </c>
      <c r="R196" s="22">
        <v>0</v>
      </c>
      <c r="S196" s="7">
        <v>2.4321080750342903</v>
      </c>
      <c r="T196" s="7">
        <v>2.020251794979238</v>
      </c>
      <c r="U196" s="52">
        <f>(G196+H196+I196+K196+M196)/(D196+F196+N196+O196+P196+Q196+R196)</f>
        <v>0.6364513705834179</v>
      </c>
      <c r="V196" s="52">
        <f>P196+Q196+R196</f>
        <v>0.48418668730144787</v>
      </c>
      <c r="W196" s="52">
        <f>L196+N196+O196</f>
        <v>0.9276118342340242</v>
      </c>
      <c r="X196" s="52">
        <f>D196</f>
        <v>0.10706948354594766</v>
      </c>
      <c r="Y196" s="52">
        <f>F196</f>
        <v>0</v>
      </c>
      <c r="Z196" s="52">
        <f>G196+H196+I196+K196+M196</f>
        <v>0.37630580030172833</v>
      </c>
      <c r="AA196" s="7"/>
      <c r="AB196" s="46"/>
      <c r="AC196" s="18" t="s">
        <v>21</v>
      </c>
      <c r="AD196" s="40">
        <v>0.014680367380606529</v>
      </c>
      <c r="AE196" s="40">
        <v>0.008218107366667254</v>
      </c>
      <c r="AH196" s="40">
        <v>0.011226422860371437</v>
      </c>
      <c r="AI196" s="40">
        <v>0.004561298318296169</v>
      </c>
      <c r="AK196" s="40">
        <v>0.004654941262598824</v>
      </c>
      <c r="AL196" s="40">
        <v>0.0017411800408394036</v>
      </c>
      <c r="AM196" s="40">
        <v>0.08797133303375297</v>
      </c>
      <c r="AQ196" s="22">
        <v>0.014761246136337815</v>
      </c>
      <c r="AR196" s="22">
        <v>0.015828105670386332</v>
      </c>
      <c r="AT196" s="22">
        <v>0.08815167801134105</v>
      </c>
      <c r="AU196" s="22">
        <v>0.09996063549857405</v>
      </c>
      <c r="AV196" s="60"/>
      <c r="AW196" s="61">
        <f>SQRT(AQ196*AQ196+AS196*AS196+AR196*AR196)</f>
        <v>0.021643089349962587</v>
      </c>
      <c r="AX196" s="62">
        <f t="shared" si="29"/>
        <v>0.08797133303375297</v>
      </c>
      <c r="AY196" s="62">
        <f t="shared" si="20"/>
        <v>0.008218107366667254</v>
      </c>
      <c r="AZ196" s="62">
        <f t="shared" si="21"/>
        <v>0</v>
      </c>
      <c r="BA196" s="62">
        <f t="shared" si="22"/>
        <v>0.01224212892118766</v>
      </c>
    </row>
    <row r="197" spans="1:53" ht="11.25">
      <c r="A197" s="28"/>
      <c r="B197" s="16" t="s">
        <v>22</v>
      </c>
      <c r="C197" s="22">
        <v>0.7544131261202599</v>
      </c>
      <c r="D197" s="22">
        <v>0</v>
      </c>
      <c r="E197" s="22">
        <v>0</v>
      </c>
      <c r="F197" s="22">
        <v>0</v>
      </c>
      <c r="G197" s="22">
        <v>0</v>
      </c>
      <c r="H197" s="22">
        <v>0.09130833368801777</v>
      </c>
      <c r="I197" s="22">
        <v>0</v>
      </c>
      <c r="J197" s="22">
        <v>0.060890801558168436</v>
      </c>
      <c r="K197" s="22">
        <v>0</v>
      </c>
      <c r="L197" s="22">
        <v>0.38976158620618745</v>
      </c>
      <c r="M197" s="22">
        <v>0</v>
      </c>
      <c r="N197" s="22">
        <v>0</v>
      </c>
      <c r="O197" s="22">
        <v>0</v>
      </c>
      <c r="P197" s="22">
        <v>0.0464558719266808</v>
      </c>
      <c r="Q197" s="22">
        <v>0</v>
      </c>
      <c r="R197" s="22">
        <v>0</v>
      </c>
      <c r="S197" s="7">
        <v>1.3428297194993142</v>
      </c>
      <c r="T197" s="7">
        <v>0.5884165933790543</v>
      </c>
      <c r="U197" s="52">
        <f>(G197+H197+I197+K197+M197)/(D197+F197+N197+O197+P197+Q197+R197)</f>
        <v>1.9654853068332372</v>
      </c>
      <c r="V197" s="52">
        <f>P197+Q197+R197</f>
        <v>0.0464558719266808</v>
      </c>
      <c r="W197" s="52">
        <f>L197+N197+O197</f>
        <v>0.38976158620618745</v>
      </c>
      <c r="X197" s="52">
        <f>D197</f>
        <v>0</v>
      </c>
      <c r="Y197" s="52">
        <f>F197</f>
        <v>0</v>
      </c>
      <c r="Z197" s="52">
        <f>G197+H197+I197+K197+M197</f>
        <v>0.09130833368801777</v>
      </c>
      <c r="AA197" s="7"/>
      <c r="AB197" s="46"/>
      <c r="AC197" s="18" t="s">
        <v>22</v>
      </c>
      <c r="AD197" s="40">
        <v>0.07256471478704385</v>
      </c>
      <c r="AI197" s="40">
        <v>0.007610754847464574</v>
      </c>
      <c r="AK197" s="40">
        <v>0.00255413890895699</v>
      </c>
      <c r="AM197" s="40">
        <v>0.04319624653748309</v>
      </c>
      <c r="AQ197" s="22">
        <v>0.00040410785626900125</v>
      </c>
      <c r="AT197" s="22">
        <v>0.094467885741364</v>
      </c>
      <c r="AU197" s="22">
        <v>0.031105784422392906</v>
      </c>
      <c r="AV197" s="60"/>
      <c r="AW197" s="61">
        <f>SQRT(AQ197*AQ197+AS197*AS197+AR197*AR197)</f>
        <v>0.00040410785626900125</v>
      </c>
      <c r="AX197" s="62">
        <f t="shared" si="29"/>
        <v>0.04319624653748309</v>
      </c>
      <c r="AY197" s="62">
        <f t="shared" si="20"/>
        <v>0</v>
      </c>
      <c r="AZ197" s="62">
        <f t="shared" si="21"/>
        <v>0</v>
      </c>
      <c r="BA197" s="62">
        <f t="shared" si="22"/>
        <v>0.007610754847464574</v>
      </c>
    </row>
    <row r="198" spans="1:53" ht="11.25">
      <c r="A198" s="28"/>
      <c r="B198" s="16" t="s">
        <v>23</v>
      </c>
      <c r="C198" s="22">
        <v>0</v>
      </c>
      <c r="D198" s="22">
        <v>0</v>
      </c>
      <c r="E198" s="22">
        <v>0</v>
      </c>
      <c r="F198" s="22">
        <v>0.15725725382982692</v>
      </c>
      <c r="G198" s="22">
        <v>0.03432164136315353</v>
      </c>
      <c r="H198" s="22">
        <v>0.10968213948288841</v>
      </c>
      <c r="I198" s="22">
        <v>0</v>
      </c>
      <c r="J198" s="22">
        <v>0.0624518058737079</v>
      </c>
      <c r="K198" s="22">
        <v>0</v>
      </c>
      <c r="L198" s="22">
        <v>0.25042734940984024</v>
      </c>
      <c r="M198" s="22">
        <v>0</v>
      </c>
      <c r="N198" s="22">
        <v>0</v>
      </c>
      <c r="O198" s="22">
        <v>0</v>
      </c>
      <c r="P198" s="22">
        <v>0.10883039555603977</v>
      </c>
      <c r="Q198" s="22">
        <v>0.14400002930501155</v>
      </c>
      <c r="R198" s="22">
        <v>0</v>
      </c>
      <c r="S198" s="7">
        <v>0.8669706148204683</v>
      </c>
      <c r="T198" s="7">
        <v>0.8669706148204683</v>
      </c>
      <c r="U198" s="52">
        <f>(G198+H198+I198+K198+M198)/(D198+F198+N198+O198+P198+Q198+R198)</f>
        <v>0.351153639401566</v>
      </c>
      <c r="V198" s="52">
        <f>P198+Q198+R198</f>
        <v>0.25283042486105134</v>
      </c>
      <c r="W198" s="52">
        <f>L198+N198+O198</f>
        <v>0.25042734940984024</v>
      </c>
      <c r="X198" s="52">
        <f>D198</f>
        <v>0</v>
      </c>
      <c r="Y198" s="52">
        <f>F198</f>
        <v>0.15725725382982692</v>
      </c>
      <c r="Z198" s="52">
        <f>G198+H198+I198+K198+M198</f>
        <v>0.14400378084604193</v>
      </c>
      <c r="AA198" s="7"/>
      <c r="AB198" s="46"/>
      <c r="AC198" s="18" t="s">
        <v>23</v>
      </c>
      <c r="AG198" s="40">
        <v>0</v>
      </c>
      <c r="AH198" s="40">
        <v>0</v>
      </c>
      <c r="AI198" s="40">
        <v>0</v>
      </c>
      <c r="AK198" s="40">
        <v>0</v>
      </c>
      <c r="AM198" s="40">
        <v>0</v>
      </c>
      <c r="AQ198" s="22">
        <v>0</v>
      </c>
      <c r="AR198" s="22">
        <v>0</v>
      </c>
      <c r="AT198" s="22">
        <v>0</v>
      </c>
      <c r="AU198" s="22">
        <v>0</v>
      </c>
      <c r="AV198" s="60"/>
      <c r="AW198" s="61">
        <f>SQRT(AQ198*AQ198+AS198*AS198+AR198*AR198)</f>
        <v>0</v>
      </c>
      <c r="AX198" s="62">
        <f t="shared" si="29"/>
        <v>0</v>
      </c>
      <c r="AY198" s="62">
        <f aca="true" t="shared" si="30" ref="AY198:AY235">AE198</f>
        <v>0</v>
      </c>
      <c r="AZ198" s="62">
        <f aca="true" t="shared" si="31" ref="AZ198:AZ235">AG198</f>
        <v>0</v>
      </c>
      <c r="BA198" s="62">
        <f aca="true" t="shared" si="32" ref="BA198:BA235">SQRT(AH198*AH198+AI198*AI198+AJ198*AJ198+AL198*AL198+AN198*AN198)</f>
        <v>0</v>
      </c>
    </row>
    <row r="199" spans="1:53" ht="12" thickBot="1">
      <c r="A199" s="28"/>
      <c r="B199" s="17" t="s">
        <v>24</v>
      </c>
      <c r="C199" s="22">
        <v>2.8290808072069202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0.3025963638907712</v>
      </c>
      <c r="M199" s="22">
        <v>0</v>
      </c>
      <c r="N199" s="22">
        <v>0</v>
      </c>
      <c r="O199" s="22">
        <v>0</v>
      </c>
      <c r="P199" s="22">
        <v>0.02634384324677446</v>
      </c>
      <c r="Q199" s="22">
        <v>0</v>
      </c>
      <c r="R199" s="22">
        <v>0</v>
      </c>
      <c r="S199" s="7">
        <v>3.158021014344466</v>
      </c>
      <c r="T199" s="7">
        <v>0.32894020713754557</v>
      </c>
      <c r="U199" s="52">
        <f>(G199+H199+I199+K199+M199)/(D199+F199+N199+O199+P199+Q199+R199)</f>
        <v>0</v>
      </c>
      <c r="V199" s="52">
        <f>P199+Q199+R199</f>
        <v>0.02634384324677446</v>
      </c>
      <c r="W199" s="52">
        <f>L199+N199+O199</f>
        <v>0.3025963638907712</v>
      </c>
      <c r="X199" s="52">
        <f>D199</f>
        <v>0</v>
      </c>
      <c r="Y199" s="52">
        <f>F199</f>
        <v>0</v>
      </c>
      <c r="Z199" s="52">
        <f>G199+H199+I199+K199+M199</f>
        <v>0</v>
      </c>
      <c r="AA199" s="7"/>
      <c r="AB199" s="46"/>
      <c r="AC199" s="18" t="s">
        <v>24</v>
      </c>
      <c r="AD199" s="40">
        <v>0.3155216702664748</v>
      </c>
      <c r="AM199" s="40">
        <v>0.0017860121423731931</v>
      </c>
      <c r="AQ199" s="22">
        <v>0.003334354171750116</v>
      </c>
      <c r="AT199" s="22">
        <v>0.26880961121886854</v>
      </c>
      <c r="AU199" s="22">
        <v>0.005361632560966796</v>
      </c>
      <c r="AV199" s="60"/>
      <c r="AW199" s="61">
        <f>SQRT(AQ199*AQ199+AS199*AS199+AR199*AR199)</f>
        <v>0.003334354171750116</v>
      </c>
      <c r="AX199" s="62">
        <f t="shared" si="29"/>
        <v>0.0017860121423731931</v>
      </c>
      <c r="AY199" s="62">
        <f t="shared" si="30"/>
        <v>0</v>
      </c>
      <c r="AZ199" s="62">
        <f t="shared" si="31"/>
        <v>0</v>
      </c>
      <c r="BA199" s="62">
        <f t="shared" si="32"/>
        <v>0</v>
      </c>
    </row>
    <row r="200" spans="1:29" ht="11.25">
      <c r="A200" s="28"/>
      <c r="B200" s="16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22"/>
      <c r="AB200" s="46"/>
      <c r="AC200" s="18"/>
    </row>
    <row r="201" spans="1:29" ht="12" thickBot="1">
      <c r="A201" s="28"/>
      <c r="B201" s="14" t="s">
        <v>46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22"/>
      <c r="AB201" s="46"/>
      <c r="AC201" s="43" t="s">
        <v>46</v>
      </c>
    </row>
    <row r="202" spans="1:54" s="55" customFormat="1" ht="10.5" thickBot="1">
      <c r="A202" s="9">
        <v>279.92</v>
      </c>
      <c r="B202" s="53" t="s">
        <v>0</v>
      </c>
      <c r="C202" s="33" t="s">
        <v>1</v>
      </c>
      <c r="D202" s="33" t="s">
        <v>2</v>
      </c>
      <c r="E202" s="33" t="s">
        <v>3</v>
      </c>
      <c r="F202" s="33" t="s">
        <v>4</v>
      </c>
      <c r="G202" s="33" t="s">
        <v>5</v>
      </c>
      <c r="H202" s="33" t="s">
        <v>6</v>
      </c>
      <c r="I202" s="33" t="s">
        <v>7</v>
      </c>
      <c r="J202" s="33" t="s">
        <v>8</v>
      </c>
      <c r="K202" s="33" t="s">
        <v>9</v>
      </c>
      <c r="L202" s="33" t="s">
        <v>10</v>
      </c>
      <c r="M202" s="33" t="s">
        <v>11</v>
      </c>
      <c r="N202" s="33" t="s">
        <v>12</v>
      </c>
      <c r="O202" s="33" t="s">
        <v>13</v>
      </c>
      <c r="P202" s="33" t="s">
        <v>14</v>
      </c>
      <c r="Q202" s="33" t="s">
        <v>15</v>
      </c>
      <c r="R202" s="33" t="s">
        <v>16</v>
      </c>
      <c r="S202" s="34" t="s">
        <v>17</v>
      </c>
      <c r="T202" s="34" t="s">
        <v>18</v>
      </c>
      <c r="U202" s="51" t="s">
        <v>54</v>
      </c>
      <c r="V202" s="51" t="s">
        <v>55</v>
      </c>
      <c r="W202" s="51" t="s">
        <v>56</v>
      </c>
      <c r="X202" s="51" t="s">
        <v>2</v>
      </c>
      <c r="Y202" s="51" t="s">
        <v>4</v>
      </c>
      <c r="Z202" s="51" t="s">
        <v>57</v>
      </c>
      <c r="AA202" s="34"/>
      <c r="AB202" s="12">
        <v>279.92</v>
      </c>
      <c r="AC202" s="54" t="s">
        <v>0</v>
      </c>
      <c r="AD202" s="32" t="s">
        <v>1</v>
      </c>
      <c r="AE202" s="32" t="s">
        <v>2</v>
      </c>
      <c r="AF202" s="32" t="s">
        <v>3</v>
      </c>
      <c r="AG202" s="32" t="s">
        <v>4</v>
      </c>
      <c r="AH202" s="32" t="s">
        <v>5</v>
      </c>
      <c r="AI202" s="32" t="s">
        <v>6</v>
      </c>
      <c r="AJ202" s="32" t="s">
        <v>7</v>
      </c>
      <c r="AK202" s="32" t="s">
        <v>8</v>
      </c>
      <c r="AL202" s="32" t="s">
        <v>9</v>
      </c>
      <c r="AM202" s="32" t="s">
        <v>10</v>
      </c>
      <c r="AN202" s="32" t="s">
        <v>11</v>
      </c>
      <c r="AO202" s="32" t="s">
        <v>12</v>
      </c>
      <c r="AP202" s="32" t="s">
        <v>13</v>
      </c>
      <c r="AQ202" s="32" t="s">
        <v>14</v>
      </c>
      <c r="AR202" s="32" t="s">
        <v>15</v>
      </c>
      <c r="AS202" s="32" t="s">
        <v>16</v>
      </c>
      <c r="AT202" s="33" t="s">
        <v>17</v>
      </c>
      <c r="AU202" s="33" t="s">
        <v>18</v>
      </c>
      <c r="AV202" s="51" t="s">
        <v>54</v>
      </c>
      <c r="AW202" s="58" t="s">
        <v>55</v>
      </c>
      <c r="AX202" s="58" t="s">
        <v>56</v>
      </c>
      <c r="AY202" s="58" t="s">
        <v>2</v>
      </c>
      <c r="AZ202" s="58" t="s">
        <v>4</v>
      </c>
      <c r="BA202" s="58" t="s">
        <v>57</v>
      </c>
      <c r="BB202" s="56"/>
    </row>
    <row r="203" spans="1:53" ht="11.25">
      <c r="A203" s="28"/>
      <c r="B203" s="16" t="s">
        <v>19</v>
      </c>
      <c r="C203" s="22">
        <v>2.713091439948873</v>
      </c>
      <c r="D203" s="22">
        <v>0</v>
      </c>
      <c r="E203" s="22">
        <v>0</v>
      </c>
      <c r="F203" s="22">
        <v>0.7068180957989261</v>
      </c>
      <c r="G203" s="22">
        <v>0.25768522977095915</v>
      </c>
      <c r="H203" s="22">
        <v>0.4126682260090118</v>
      </c>
      <c r="I203" s="22">
        <v>0</v>
      </c>
      <c r="J203" s="22">
        <v>0.10857081691427618</v>
      </c>
      <c r="K203" s="22">
        <v>0</v>
      </c>
      <c r="L203" s="22">
        <v>1.5317175289680658</v>
      </c>
      <c r="M203" s="22">
        <v>0</v>
      </c>
      <c r="N203" s="22">
        <v>0</v>
      </c>
      <c r="O203" s="22">
        <v>0</v>
      </c>
      <c r="P203" s="22">
        <v>0.35872047296118437</v>
      </c>
      <c r="Q203" s="22">
        <v>0.40146246823382425</v>
      </c>
      <c r="R203" s="22">
        <v>0.08159471204339616</v>
      </c>
      <c r="S203" s="7">
        <v>6.572328990648516</v>
      </c>
      <c r="T203" s="7">
        <v>3.859237550699643</v>
      </c>
      <c r="U203" s="52">
        <f>(G203+H203+I203+K203+M203)/(D203+F203+N203+O203+P203+Q203+R203)</f>
        <v>0.432878274524962</v>
      </c>
      <c r="V203" s="52">
        <f>P203+Q203+R203</f>
        <v>0.8417776532384048</v>
      </c>
      <c r="W203" s="52">
        <f>L203+N203+O203</f>
        <v>1.5317175289680658</v>
      </c>
      <c r="X203" s="52">
        <f>D203</f>
        <v>0</v>
      </c>
      <c r="Y203" s="52">
        <f>F203</f>
        <v>0.7068180957989261</v>
      </c>
      <c r="Z203" s="52">
        <f>G203+H203+I203+K203+M203</f>
        <v>0.670353455779971</v>
      </c>
      <c r="AA203" s="7"/>
      <c r="AB203" s="46"/>
      <c r="AC203" s="18" t="s">
        <v>19</v>
      </c>
      <c r="AD203" s="40">
        <v>0.045288277986295096</v>
      </c>
      <c r="AG203" s="40">
        <v>0.007058422285667245</v>
      </c>
      <c r="AH203" s="40">
        <v>0.012936423541363191</v>
      </c>
      <c r="AI203" s="40">
        <v>0.011035133215429259</v>
      </c>
      <c r="AK203" s="40">
        <v>0.010647743316767953</v>
      </c>
      <c r="AM203" s="40">
        <v>0.04006412032702941</v>
      </c>
      <c r="AQ203" s="22">
        <v>0.004809104526136712</v>
      </c>
      <c r="AR203" s="22">
        <v>0.009501822423719128</v>
      </c>
      <c r="AS203" s="22">
        <v>0.004246259425675102</v>
      </c>
      <c r="AT203" s="22">
        <v>0.012209674042583126</v>
      </c>
      <c r="AU203" s="22">
        <v>0.05108462565259667</v>
      </c>
      <c r="AV203" s="60"/>
      <c r="AW203" s="61">
        <f>SQRT(AQ203*AQ203+AS203*AS203+AR203*AR203)</f>
        <v>0.011464852150173368</v>
      </c>
      <c r="AX203" s="62">
        <f aca="true" t="shared" si="33" ref="AX203:AX208">SQRT(AM203*AM203)</f>
        <v>0.04006412032702941</v>
      </c>
      <c r="AY203" s="62">
        <f t="shared" si="30"/>
        <v>0</v>
      </c>
      <c r="AZ203" s="62">
        <f t="shared" si="31"/>
        <v>0.007058422285667245</v>
      </c>
      <c r="BA203" s="62">
        <f t="shared" si="32"/>
        <v>0.017003682516555225</v>
      </c>
    </row>
    <row r="204" spans="1:53" ht="11.25">
      <c r="A204" s="28"/>
      <c r="B204" s="16" t="s">
        <v>20</v>
      </c>
      <c r="C204" s="22">
        <v>2.478046845266</v>
      </c>
      <c r="D204" s="22">
        <v>0</v>
      </c>
      <c r="E204" s="22">
        <v>0</v>
      </c>
      <c r="F204" s="22">
        <v>0.8739608851973079</v>
      </c>
      <c r="G204" s="22">
        <v>0.5267029118872767</v>
      </c>
      <c r="H204" s="22">
        <v>0.2778271219431653</v>
      </c>
      <c r="I204" s="22">
        <v>0</v>
      </c>
      <c r="J204" s="22">
        <v>0.1168568518278294</v>
      </c>
      <c r="K204" s="22">
        <v>0</v>
      </c>
      <c r="L204" s="22">
        <v>1.945490721318771</v>
      </c>
      <c r="M204" s="22">
        <v>0</v>
      </c>
      <c r="N204" s="22">
        <v>0</v>
      </c>
      <c r="O204" s="22">
        <v>0</v>
      </c>
      <c r="P204" s="22">
        <v>0.41266101637908714</v>
      </c>
      <c r="Q204" s="22">
        <v>0.3639956851234402</v>
      </c>
      <c r="R204" s="22">
        <v>0</v>
      </c>
      <c r="S204" s="7">
        <v>6.995542038942877</v>
      </c>
      <c r="T204" s="7">
        <v>4.5174951936768775</v>
      </c>
      <c r="U204" s="52">
        <f>(G204+H204+I204+K204+M204)/(D204+F204+N204+O204+P204+Q204+R204)</f>
        <v>0.48741152421559997</v>
      </c>
      <c r="V204" s="52">
        <f>P204+Q204+R204</f>
        <v>0.7766567015025274</v>
      </c>
      <c r="W204" s="52">
        <f>L204+N204+O204</f>
        <v>1.945490721318771</v>
      </c>
      <c r="X204" s="52">
        <f>D204</f>
        <v>0</v>
      </c>
      <c r="Y204" s="52">
        <f>F204</f>
        <v>0.8739608851973079</v>
      </c>
      <c r="Z204" s="52">
        <f>G204+H204+I204+K204+M204</f>
        <v>0.804530033830442</v>
      </c>
      <c r="AA204" s="7"/>
      <c r="AB204" s="46"/>
      <c r="AC204" s="18" t="s">
        <v>20</v>
      </c>
      <c r="AD204" s="40">
        <v>0.2234787554375235</v>
      </c>
      <c r="AG204" s="40">
        <v>0.008512033993593845</v>
      </c>
      <c r="AH204" s="40">
        <v>0.014235580713669985</v>
      </c>
      <c r="AI204" s="40">
        <v>0.006096252166275469</v>
      </c>
      <c r="AK204" s="40">
        <v>0.005564820800180165</v>
      </c>
      <c r="AM204" s="40">
        <v>0.0034947677062387513</v>
      </c>
      <c r="AQ204" s="22">
        <v>0.0029207594163781483</v>
      </c>
      <c r="AR204" s="22">
        <v>0.01639245755712535</v>
      </c>
      <c r="AT204" s="22">
        <v>0.19204739767171372</v>
      </c>
      <c r="AU204" s="22">
        <v>0.002159106930287669</v>
      </c>
      <c r="AV204" s="60"/>
      <c r="AW204" s="61">
        <f>SQRT(AQ204*AQ204+AS204*AS204+AR204*AR204)</f>
        <v>0.016650630628613366</v>
      </c>
      <c r="AX204" s="62">
        <f t="shared" si="33"/>
        <v>0.0034947677062387513</v>
      </c>
      <c r="AY204" s="62">
        <f t="shared" si="30"/>
        <v>0</v>
      </c>
      <c r="AZ204" s="62">
        <f t="shared" si="31"/>
        <v>0.008512033993593845</v>
      </c>
      <c r="BA204" s="62">
        <f t="shared" si="32"/>
        <v>0.015485995245066789</v>
      </c>
    </row>
    <row r="205" spans="1:53" ht="11.25">
      <c r="A205" s="28"/>
      <c r="B205" s="16" t="s">
        <v>21</v>
      </c>
      <c r="C205" s="22">
        <v>0</v>
      </c>
      <c r="D205" s="22">
        <v>0</v>
      </c>
      <c r="E205" s="22">
        <v>0</v>
      </c>
      <c r="F205" s="22">
        <v>0.2665831201890894</v>
      </c>
      <c r="G205" s="22">
        <v>0.1229039936075915</v>
      </c>
      <c r="H205" s="22">
        <v>0.11891704772162448</v>
      </c>
      <c r="I205" s="22">
        <v>0</v>
      </c>
      <c r="J205" s="22">
        <v>0.1642013716269914</v>
      </c>
      <c r="K205" s="22">
        <v>0</v>
      </c>
      <c r="L205" s="22">
        <v>1.7337672537320719</v>
      </c>
      <c r="M205" s="22">
        <v>0</v>
      </c>
      <c r="N205" s="22">
        <v>0</v>
      </c>
      <c r="O205" s="22">
        <v>0</v>
      </c>
      <c r="P205" s="22">
        <v>0.40556608508963554</v>
      </c>
      <c r="Q205" s="22">
        <v>0.3237609302971753</v>
      </c>
      <c r="R205" s="22">
        <v>0.04139609270084866</v>
      </c>
      <c r="S205" s="7">
        <v>3.1770958949650283</v>
      </c>
      <c r="T205" s="7">
        <v>3.1770958949650283</v>
      </c>
      <c r="U205" s="52">
        <f>(G205+H205+I205+K205+M205)/(D205+F205+N205+O205+P205+Q205+R205)</f>
        <v>0.23312406186063997</v>
      </c>
      <c r="V205" s="52">
        <f>P205+Q205+R205</f>
        <v>0.7707231080876594</v>
      </c>
      <c r="W205" s="52">
        <f>L205+N205+O205</f>
        <v>1.7337672537320719</v>
      </c>
      <c r="X205" s="52">
        <f>D205</f>
        <v>0</v>
      </c>
      <c r="Y205" s="52">
        <f>F205</f>
        <v>0.2665831201890894</v>
      </c>
      <c r="Z205" s="52">
        <f>G205+H205+I205+K205+M205</f>
        <v>0.24182104132921597</v>
      </c>
      <c r="AA205" s="7"/>
      <c r="AB205" s="46"/>
      <c r="AC205" s="18" t="s">
        <v>21</v>
      </c>
      <c r="AG205" s="40">
        <v>0</v>
      </c>
      <c r="AH205" s="40">
        <v>0</v>
      </c>
      <c r="AI205" s="40">
        <v>0</v>
      </c>
      <c r="AK205" s="40">
        <v>0</v>
      </c>
      <c r="AM205" s="40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60"/>
      <c r="AW205" s="61">
        <f>SQRT(AQ205*AQ205+AS205*AS205+AR205*AR205)</f>
        <v>0</v>
      </c>
      <c r="AX205" s="62">
        <f t="shared" si="33"/>
        <v>0</v>
      </c>
      <c r="AY205" s="62">
        <f t="shared" si="30"/>
        <v>0</v>
      </c>
      <c r="AZ205" s="62">
        <f t="shared" si="31"/>
        <v>0</v>
      </c>
      <c r="BA205" s="62">
        <f t="shared" si="32"/>
        <v>0</v>
      </c>
    </row>
    <row r="206" spans="1:53" ht="11.25">
      <c r="A206" s="28"/>
      <c r="B206" s="16" t="s">
        <v>22</v>
      </c>
      <c r="C206" s="22">
        <v>0</v>
      </c>
      <c r="D206" s="22">
        <v>0</v>
      </c>
      <c r="E206" s="22">
        <v>0</v>
      </c>
      <c r="F206" s="22">
        <v>0.13202899697400397</v>
      </c>
      <c r="G206" s="22">
        <v>0.08989498030208617</v>
      </c>
      <c r="H206" s="22">
        <v>0.18780528079128847</v>
      </c>
      <c r="I206" s="22">
        <v>0</v>
      </c>
      <c r="J206" s="22">
        <v>0.215232257489722</v>
      </c>
      <c r="K206" s="22">
        <v>0</v>
      </c>
      <c r="L206" s="22">
        <v>0.6232926999487312</v>
      </c>
      <c r="M206" s="22">
        <v>0</v>
      </c>
      <c r="N206" s="22">
        <v>0</v>
      </c>
      <c r="O206" s="22">
        <v>0</v>
      </c>
      <c r="P206" s="22">
        <v>0.2443626146078792</v>
      </c>
      <c r="Q206" s="22">
        <v>0.32417176170870343</v>
      </c>
      <c r="R206" s="22">
        <v>0</v>
      </c>
      <c r="S206" s="7">
        <v>1.8167885918224143</v>
      </c>
      <c r="T206" s="7">
        <v>1.8167885918224143</v>
      </c>
      <c r="U206" s="52">
        <f>(G206+H206+I206+K206+M206)/(D206+F206+N206+O206+P206+Q206+R206)</f>
        <v>0.39639563197402183</v>
      </c>
      <c r="V206" s="52">
        <f>P206+Q206+R206</f>
        <v>0.5685343763165827</v>
      </c>
      <c r="W206" s="52">
        <f>L206+N206+O206</f>
        <v>0.6232926999487312</v>
      </c>
      <c r="X206" s="52">
        <f>D206</f>
        <v>0</v>
      </c>
      <c r="Y206" s="52">
        <f>F206</f>
        <v>0.13202899697400397</v>
      </c>
      <c r="Z206" s="52">
        <f>G206+H206+I206+K206+M206</f>
        <v>0.27770026109337465</v>
      </c>
      <c r="AA206" s="7"/>
      <c r="AB206" s="46"/>
      <c r="AC206" s="18" t="s">
        <v>22</v>
      </c>
      <c r="AG206" s="40">
        <v>0</v>
      </c>
      <c r="AH206" s="40">
        <v>0</v>
      </c>
      <c r="AI206" s="40">
        <v>0</v>
      </c>
      <c r="AK206" s="40">
        <v>0</v>
      </c>
      <c r="AM206" s="40">
        <v>0</v>
      </c>
      <c r="AQ206" s="22">
        <v>0</v>
      </c>
      <c r="AR206" s="22">
        <v>0</v>
      </c>
      <c r="AT206" s="22">
        <v>0</v>
      </c>
      <c r="AU206" s="22">
        <v>0</v>
      </c>
      <c r="AV206" s="60"/>
      <c r="AW206" s="61">
        <f>SQRT(AQ206*AQ206+AS206*AS206+AR206*AR206)</f>
        <v>0</v>
      </c>
      <c r="AX206" s="62">
        <f t="shared" si="33"/>
        <v>0</v>
      </c>
      <c r="AY206" s="62">
        <f t="shared" si="30"/>
        <v>0</v>
      </c>
      <c r="AZ206" s="62">
        <f t="shared" si="31"/>
        <v>0</v>
      </c>
      <c r="BA206" s="62">
        <f t="shared" si="32"/>
        <v>0</v>
      </c>
    </row>
    <row r="207" spans="1:53" ht="11.25">
      <c r="A207" s="28"/>
      <c r="B207" s="16" t="s">
        <v>23</v>
      </c>
      <c r="C207" s="22">
        <v>0.4672810242263587</v>
      </c>
      <c r="D207" s="22">
        <v>0</v>
      </c>
      <c r="E207" s="22">
        <v>0</v>
      </c>
      <c r="F207" s="22">
        <v>0.42774057998612264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0.22268693779197332</v>
      </c>
      <c r="M207" s="22">
        <v>0</v>
      </c>
      <c r="N207" s="22">
        <v>0</v>
      </c>
      <c r="O207" s="22">
        <v>0</v>
      </c>
      <c r="P207" s="22">
        <v>0.047567072464634964</v>
      </c>
      <c r="Q207" s="22">
        <v>0</v>
      </c>
      <c r="R207" s="22">
        <v>0</v>
      </c>
      <c r="S207" s="7">
        <v>1.1652756144690894</v>
      </c>
      <c r="T207" s="7">
        <v>0.6979945902427307</v>
      </c>
      <c r="U207" s="52">
        <f>(G207+H207+I207+K207+M207)/(D207+F207+N207+O207+P207+Q207+R207)</f>
        <v>0</v>
      </c>
      <c r="V207" s="52">
        <f>P207+Q207+R207</f>
        <v>0.047567072464634964</v>
      </c>
      <c r="W207" s="52">
        <f>L207+N207+O207</f>
        <v>0.22268693779197332</v>
      </c>
      <c r="X207" s="52">
        <f>D207</f>
        <v>0</v>
      </c>
      <c r="Y207" s="52">
        <f>F207</f>
        <v>0.42774057998612264</v>
      </c>
      <c r="Z207" s="52">
        <f>G207+H207+I207+K207+M207</f>
        <v>0</v>
      </c>
      <c r="AA207" s="7"/>
      <c r="AB207" s="46"/>
      <c r="AC207" s="18" t="s">
        <v>23</v>
      </c>
      <c r="AD207" s="40">
        <v>0.0585218361397465</v>
      </c>
      <c r="AG207" s="40">
        <v>0.004065632196859205</v>
      </c>
      <c r="AM207" s="40">
        <v>0.026443276781679455</v>
      </c>
      <c r="AQ207" s="22">
        <v>0.0020074943153111867</v>
      </c>
      <c r="AT207" s="22">
        <v>0.0738448906026793</v>
      </c>
      <c r="AU207" s="22">
        <v>0.02276679749977578</v>
      </c>
      <c r="AV207" s="60"/>
      <c r="AW207" s="61">
        <f>SQRT(AQ207*AQ207+AS207*AS207+AR207*AR207)</f>
        <v>0.0020074943153111867</v>
      </c>
      <c r="AX207" s="62">
        <f t="shared" si="33"/>
        <v>0.026443276781679455</v>
      </c>
      <c r="AY207" s="62">
        <f t="shared" si="30"/>
        <v>0</v>
      </c>
      <c r="AZ207" s="62">
        <f t="shared" si="31"/>
        <v>0.004065632196859205</v>
      </c>
      <c r="BA207" s="62">
        <f t="shared" si="32"/>
        <v>0</v>
      </c>
    </row>
    <row r="208" spans="1:53" ht="12" thickBot="1">
      <c r="A208" s="28"/>
      <c r="B208" s="17" t="s">
        <v>24</v>
      </c>
      <c r="C208" s="22">
        <v>4.282434620975118</v>
      </c>
      <c r="D208" s="22">
        <v>0</v>
      </c>
      <c r="E208" s="22">
        <v>0</v>
      </c>
      <c r="F208" s="22">
        <v>0.33533649218207556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0.6262794461841282</v>
      </c>
      <c r="M208" s="22">
        <v>0</v>
      </c>
      <c r="N208" s="22">
        <v>0</v>
      </c>
      <c r="O208" s="22">
        <v>0</v>
      </c>
      <c r="P208" s="22">
        <v>0.08949938324362516</v>
      </c>
      <c r="Q208" s="22">
        <v>0.13734171535234868</v>
      </c>
      <c r="R208" s="22">
        <v>0</v>
      </c>
      <c r="S208" s="7">
        <v>5.470891657937296</v>
      </c>
      <c r="T208" s="7">
        <v>1.1884570369621779</v>
      </c>
      <c r="U208" s="52">
        <f>(G208+H208+I208+K208+M208)/(D208+F208+N208+O208+P208+Q208+R208)</f>
        <v>0</v>
      </c>
      <c r="V208" s="52">
        <f>P208+Q208+R208</f>
        <v>0.22684109859597384</v>
      </c>
      <c r="W208" s="52">
        <f>L208+N208+O208</f>
        <v>0.6262794461841282</v>
      </c>
      <c r="X208" s="52">
        <f>D208</f>
        <v>0</v>
      </c>
      <c r="Y208" s="52">
        <f>F208</f>
        <v>0.33533649218207556</v>
      </c>
      <c r="Z208" s="52">
        <f>G208+H208+I208+K208+M208</f>
        <v>0</v>
      </c>
      <c r="AA208" s="7"/>
      <c r="AB208" s="46"/>
      <c r="AC208" s="18" t="s">
        <v>24</v>
      </c>
      <c r="AD208" s="40">
        <v>0.3214714010691295</v>
      </c>
      <c r="AG208" s="40">
        <v>0.0013293605213932297</v>
      </c>
      <c r="AM208" s="40">
        <v>0.01891099102355868</v>
      </c>
      <c r="AQ208" s="22">
        <v>0.0010097785679713553</v>
      </c>
      <c r="AR208" s="22">
        <v>0.0029194349531004747</v>
      </c>
      <c r="AT208" s="22">
        <v>0.2938831081954863</v>
      </c>
      <c r="AU208" s="22">
        <v>0.014353569839275482</v>
      </c>
      <c r="AV208" s="60"/>
      <c r="AW208" s="61">
        <f>SQRT(AQ208*AQ208+AS208*AS208+AR208*AR208)</f>
        <v>0.003089134701128951</v>
      </c>
      <c r="AX208" s="62">
        <f t="shared" si="33"/>
        <v>0.01891099102355868</v>
      </c>
      <c r="AY208" s="62">
        <f t="shared" si="30"/>
        <v>0</v>
      </c>
      <c r="AZ208" s="62">
        <f t="shared" si="31"/>
        <v>0.0013293605213932297</v>
      </c>
      <c r="BA208" s="62">
        <f t="shared" si="32"/>
        <v>0</v>
      </c>
    </row>
    <row r="209" spans="1:29" ht="11.25">
      <c r="A209" s="28"/>
      <c r="B209" s="16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22"/>
      <c r="AB209" s="46"/>
      <c r="AC209" s="18"/>
    </row>
    <row r="210" spans="1:29" ht="12" thickBot="1">
      <c r="A210" s="28"/>
      <c r="B210" s="14" t="s">
        <v>47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22"/>
      <c r="AB210" s="46"/>
      <c r="AC210" s="43" t="s">
        <v>47</v>
      </c>
    </row>
    <row r="211" spans="1:54" s="55" customFormat="1" ht="10.5" thickBot="1">
      <c r="A211" s="9">
        <v>280.43</v>
      </c>
      <c r="B211" s="53" t="s">
        <v>0</v>
      </c>
      <c r="C211" s="33" t="s">
        <v>1</v>
      </c>
      <c r="D211" s="33" t="s">
        <v>2</v>
      </c>
      <c r="E211" s="33" t="s">
        <v>3</v>
      </c>
      <c r="F211" s="33" t="s">
        <v>4</v>
      </c>
      <c r="G211" s="33" t="s">
        <v>5</v>
      </c>
      <c r="H211" s="33" t="s">
        <v>6</v>
      </c>
      <c r="I211" s="33" t="s">
        <v>7</v>
      </c>
      <c r="J211" s="33" t="s">
        <v>8</v>
      </c>
      <c r="K211" s="33" t="s">
        <v>9</v>
      </c>
      <c r="L211" s="33" t="s">
        <v>10</v>
      </c>
      <c r="M211" s="33" t="s">
        <v>11</v>
      </c>
      <c r="N211" s="33" t="s">
        <v>12</v>
      </c>
      <c r="O211" s="33" t="s">
        <v>13</v>
      </c>
      <c r="P211" s="33" t="s">
        <v>14</v>
      </c>
      <c r="Q211" s="33" t="s">
        <v>15</v>
      </c>
      <c r="R211" s="33" t="s">
        <v>16</v>
      </c>
      <c r="S211" s="34" t="s">
        <v>17</v>
      </c>
      <c r="T211" s="34" t="s">
        <v>18</v>
      </c>
      <c r="U211" s="51" t="s">
        <v>54</v>
      </c>
      <c r="V211" s="51" t="s">
        <v>55</v>
      </c>
      <c r="W211" s="51" t="s">
        <v>56</v>
      </c>
      <c r="X211" s="51" t="s">
        <v>2</v>
      </c>
      <c r="Y211" s="51" t="s">
        <v>4</v>
      </c>
      <c r="Z211" s="51" t="s">
        <v>57</v>
      </c>
      <c r="AA211" s="34"/>
      <c r="AB211" s="12">
        <v>280.43</v>
      </c>
      <c r="AC211" s="54" t="s">
        <v>0</v>
      </c>
      <c r="AD211" s="32" t="s">
        <v>1</v>
      </c>
      <c r="AE211" s="32" t="s">
        <v>2</v>
      </c>
      <c r="AF211" s="32" t="s">
        <v>3</v>
      </c>
      <c r="AG211" s="32" t="s">
        <v>4</v>
      </c>
      <c r="AH211" s="32" t="s">
        <v>5</v>
      </c>
      <c r="AI211" s="32" t="s">
        <v>6</v>
      </c>
      <c r="AJ211" s="32" t="s">
        <v>7</v>
      </c>
      <c r="AK211" s="32" t="s">
        <v>8</v>
      </c>
      <c r="AL211" s="32" t="s">
        <v>9</v>
      </c>
      <c r="AM211" s="32" t="s">
        <v>10</v>
      </c>
      <c r="AN211" s="32" t="s">
        <v>11</v>
      </c>
      <c r="AO211" s="32" t="s">
        <v>12</v>
      </c>
      <c r="AP211" s="32" t="s">
        <v>13</v>
      </c>
      <c r="AQ211" s="32" t="s">
        <v>14</v>
      </c>
      <c r="AR211" s="32" t="s">
        <v>15</v>
      </c>
      <c r="AS211" s="32" t="s">
        <v>16</v>
      </c>
      <c r="AT211" s="33" t="s">
        <v>17</v>
      </c>
      <c r="AU211" s="33" t="s">
        <v>18</v>
      </c>
      <c r="AV211" s="51" t="s">
        <v>54</v>
      </c>
      <c r="AW211" s="58" t="s">
        <v>55</v>
      </c>
      <c r="AX211" s="58" t="s">
        <v>56</v>
      </c>
      <c r="AY211" s="58" t="s">
        <v>2</v>
      </c>
      <c r="AZ211" s="58" t="s">
        <v>4</v>
      </c>
      <c r="BA211" s="58" t="s">
        <v>57</v>
      </c>
      <c r="BB211" s="56"/>
    </row>
    <row r="212" spans="1:53" ht="11.25">
      <c r="A212" s="28"/>
      <c r="B212" s="16" t="s">
        <v>19</v>
      </c>
      <c r="C212" s="22">
        <v>0.3837723878207538</v>
      </c>
      <c r="D212" s="22">
        <v>0.2497933294467543</v>
      </c>
      <c r="E212" s="22">
        <v>0</v>
      </c>
      <c r="F212" s="22">
        <v>0.7660170119078213</v>
      </c>
      <c r="G212" s="22">
        <v>0.25505692177948014</v>
      </c>
      <c r="H212" s="22">
        <v>0</v>
      </c>
      <c r="I212" s="22">
        <v>0</v>
      </c>
      <c r="J212" s="22">
        <v>0.16592523481304947</v>
      </c>
      <c r="K212" s="22">
        <v>0.10403333787590519</v>
      </c>
      <c r="L212" s="22">
        <v>0.9050864018006474</v>
      </c>
      <c r="M212" s="22">
        <v>0</v>
      </c>
      <c r="N212" s="22">
        <v>0</v>
      </c>
      <c r="O212" s="22">
        <v>0</v>
      </c>
      <c r="P212" s="22">
        <v>0.33119431938882354</v>
      </c>
      <c r="Q212" s="22">
        <v>0.31736225148718966</v>
      </c>
      <c r="R212" s="22">
        <v>0</v>
      </c>
      <c r="S212" s="7">
        <v>3.4782411963204245</v>
      </c>
      <c r="T212" s="7">
        <v>3.0944688084996708</v>
      </c>
      <c r="U212" s="52">
        <f>(G212+H212+I212+K212+M212)/(D212+F212+N212+O212+P212+Q212+R212)</f>
        <v>0.21575186157367887</v>
      </c>
      <c r="V212" s="52">
        <f>P212+Q212+R212</f>
        <v>0.6485565708760133</v>
      </c>
      <c r="W212" s="52">
        <f>L212+N212+O212</f>
        <v>0.9050864018006474</v>
      </c>
      <c r="X212" s="52">
        <f>D212</f>
        <v>0.2497933294467543</v>
      </c>
      <c r="Y212" s="52">
        <f>F212</f>
        <v>0.7660170119078213</v>
      </c>
      <c r="Z212" s="52">
        <f>G212+H212+I212+K212+M212</f>
        <v>0.3590902596553853</v>
      </c>
      <c r="AA212" s="7"/>
      <c r="AB212" s="46"/>
      <c r="AC212" s="18" t="s">
        <v>19</v>
      </c>
      <c r="AD212" s="40">
        <v>0.003326978825316464</v>
      </c>
      <c r="AE212" s="40">
        <v>0.0008541989503922213</v>
      </c>
      <c r="AG212" s="40">
        <v>0.010971357535595663</v>
      </c>
      <c r="AH212" s="40">
        <v>0.020466541554000142</v>
      </c>
      <c r="AK212" s="40">
        <v>0.0005729143344819482</v>
      </c>
      <c r="AL212" s="40">
        <v>0.019755353366727377</v>
      </c>
      <c r="AM212" s="40">
        <v>0.019732607469599643</v>
      </c>
      <c r="AQ212" s="22">
        <v>0.003812195066469209</v>
      </c>
      <c r="AR212" s="22">
        <v>0.006227032084302639</v>
      </c>
      <c r="AT212" s="22">
        <v>0.043329668522695174</v>
      </c>
      <c r="AU212" s="22">
        <v>0.040057527744052836</v>
      </c>
      <c r="AV212" s="60"/>
      <c r="AW212" s="61">
        <f>SQRT(AQ212*AQ212+AS212*AS212+AR212*AR212)</f>
        <v>0.007301284805001558</v>
      </c>
      <c r="AX212" s="62">
        <f aca="true" t="shared" si="34" ref="AX212:AX217">SQRT(AM212*AM212)</f>
        <v>0.019732607469599643</v>
      </c>
      <c r="AY212" s="62">
        <f t="shared" si="30"/>
        <v>0.0008541989503922213</v>
      </c>
      <c r="AZ212" s="62">
        <f t="shared" si="31"/>
        <v>0.010971357535595663</v>
      </c>
      <c r="BA212" s="62">
        <f t="shared" si="32"/>
        <v>0.028445620222204353</v>
      </c>
    </row>
    <row r="213" spans="1:53" ht="11.25">
      <c r="A213" s="28"/>
      <c r="B213" s="16" t="s">
        <v>20</v>
      </c>
      <c r="C213" s="22">
        <v>0</v>
      </c>
      <c r="D213" s="22">
        <v>0</v>
      </c>
      <c r="E213" s="22">
        <v>0</v>
      </c>
      <c r="F213" s="22">
        <v>0.5084000846472816</v>
      </c>
      <c r="G213" s="22">
        <v>0.06121598993640008</v>
      </c>
      <c r="H213" s="22">
        <v>0.08265225261808119</v>
      </c>
      <c r="I213" s="22">
        <v>0</v>
      </c>
      <c r="J213" s="22">
        <v>0.1843585818870618</v>
      </c>
      <c r="K213" s="22">
        <v>0</v>
      </c>
      <c r="L213" s="22">
        <v>0.6823446222629156</v>
      </c>
      <c r="M213" s="22">
        <v>0</v>
      </c>
      <c r="N213" s="22">
        <v>0</v>
      </c>
      <c r="O213" s="22">
        <v>0</v>
      </c>
      <c r="P213" s="22">
        <v>0.23128567492451502</v>
      </c>
      <c r="Q213" s="22">
        <v>0.2707467319313534</v>
      </c>
      <c r="R213" s="22">
        <v>0.04139609270084866</v>
      </c>
      <c r="S213" s="7">
        <v>2.062400030908457</v>
      </c>
      <c r="T213" s="7">
        <v>2.062400030908457</v>
      </c>
      <c r="U213" s="52">
        <f>(G213+H213+I213+K213+M213)/(D213+F213+N213+O213+P213+Q213+R213)</f>
        <v>0.1367791717348675</v>
      </c>
      <c r="V213" s="52">
        <f>P213+Q213+R213</f>
        <v>0.543428499556717</v>
      </c>
      <c r="W213" s="52">
        <f>L213+N213+O213</f>
        <v>0.6823446222629156</v>
      </c>
      <c r="X213" s="52">
        <f>D213</f>
        <v>0</v>
      </c>
      <c r="Y213" s="52">
        <f>F213</f>
        <v>0.5084000846472816</v>
      </c>
      <c r="Z213" s="52">
        <f>G213+H213+I213+K213+M213</f>
        <v>0.14386824255448127</v>
      </c>
      <c r="AA213" s="7"/>
      <c r="AB213" s="46"/>
      <c r="AC213" s="18" t="s">
        <v>20</v>
      </c>
      <c r="AG213" s="40">
        <v>0</v>
      </c>
      <c r="AH213" s="40">
        <v>0</v>
      </c>
      <c r="AI213" s="40">
        <v>0</v>
      </c>
      <c r="AK213" s="40">
        <v>0</v>
      </c>
      <c r="AM213" s="40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60"/>
      <c r="AW213" s="61">
        <f>SQRT(AQ213*AQ213+AS213*AS213+AR213*AR213)</f>
        <v>0</v>
      </c>
      <c r="AX213" s="62">
        <f t="shared" si="34"/>
        <v>0</v>
      </c>
      <c r="AY213" s="62">
        <f t="shared" si="30"/>
        <v>0</v>
      </c>
      <c r="AZ213" s="62">
        <f t="shared" si="31"/>
        <v>0</v>
      </c>
      <c r="BA213" s="62">
        <f t="shared" si="32"/>
        <v>0</v>
      </c>
    </row>
    <row r="214" spans="1:53" ht="11.25">
      <c r="A214" s="28"/>
      <c r="B214" s="16" t="s">
        <v>21</v>
      </c>
      <c r="C214" s="22">
        <v>0.3209621783209565</v>
      </c>
      <c r="D214" s="22">
        <v>0</v>
      </c>
      <c r="E214" s="22">
        <v>0</v>
      </c>
      <c r="F214" s="22">
        <v>0.4868139978684518</v>
      </c>
      <c r="G214" s="22">
        <v>0.46605503174893587</v>
      </c>
      <c r="H214" s="22">
        <v>0.08811159792745916</v>
      </c>
      <c r="I214" s="22">
        <v>0</v>
      </c>
      <c r="J214" s="22">
        <v>0</v>
      </c>
      <c r="K214" s="22">
        <v>0.11339472352780586</v>
      </c>
      <c r="L214" s="22">
        <v>1.2950168175506365</v>
      </c>
      <c r="M214" s="22">
        <v>0</v>
      </c>
      <c r="N214" s="22">
        <v>0</v>
      </c>
      <c r="O214" s="22">
        <v>0</v>
      </c>
      <c r="P214" s="22">
        <v>0.33657499222863035</v>
      </c>
      <c r="Q214" s="22">
        <v>0.3450792974857893</v>
      </c>
      <c r="R214" s="22">
        <v>0.08017903384561173</v>
      </c>
      <c r="S214" s="7">
        <v>3.532187670504278</v>
      </c>
      <c r="T214" s="7">
        <v>3.2112254921833214</v>
      </c>
      <c r="U214" s="52">
        <f>(G214+H214+I214+K214+M214)/(D214+F214+N214+O214+P214+Q214+R214)</f>
        <v>0.5346276260301384</v>
      </c>
      <c r="V214" s="52">
        <f>P214+Q214+R214</f>
        <v>0.7618333235600314</v>
      </c>
      <c r="W214" s="52">
        <f>L214+N214+O214</f>
        <v>1.2950168175506365</v>
      </c>
      <c r="X214" s="52">
        <f>D214</f>
        <v>0</v>
      </c>
      <c r="Y214" s="52">
        <f>F214</f>
        <v>0.4868139978684518</v>
      </c>
      <c r="Z214" s="52">
        <f>G214+H214+I214+K214+M214</f>
        <v>0.667561353204201</v>
      </c>
      <c r="AA214" s="7"/>
      <c r="AB214" s="46"/>
      <c r="AC214" s="18" t="s">
        <v>21</v>
      </c>
      <c r="AD214" s="40">
        <v>0.08640741503505664</v>
      </c>
      <c r="AG214" s="40">
        <v>0.014227690542925329</v>
      </c>
      <c r="AH214" s="40">
        <v>0.0023503765819761764</v>
      </c>
      <c r="AI214" s="40">
        <v>0.006544876770625248</v>
      </c>
      <c r="AL214" s="40">
        <v>0.00846068284651539</v>
      </c>
      <c r="AM214" s="40">
        <v>0.04999555010068819</v>
      </c>
      <c r="AQ214" s="22">
        <v>0.022517553110404893</v>
      </c>
      <c r="AR214" s="22">
        <v>0.049063233028612006</v>
      </c>
      <c r="AS214" s="22">
        <v>0.008654292940510476</v>
      </c>
      <c r="AT214" s="22">
        <v>0.04524467841252372</v>
      </c>
      <c r="AU214" s="22">
        <v>0.029571639115106033</v>
      </c>
      <c r="AV214" s="60"/>
      <c r="AW214" s="61">
        <f>SQRT(AQ214*AQ214+AS214*AS214+AR214*AR214)</f>
        <v>0.054673008144787115</v>
      </c>
      <c r="AX214" s="62">
        <f t="shared" si="34"/>
        <v>0.04999555010068819</v>
      </c>
      <c r="AY214" s="62">
        <f t="shared" si="30"/>
        <v>0</v>
      </c>
      <c r="AZ214" s="62">
        <f t="shared" si="31"/>
        <v>0.014227690542925329</v>
      </c>
      <c r="BA214" s="62">
        <f t="shared" si="32"/>
        <v>0.010951841682981533</v>
      </c>
    </row>
    <row r="215" spans="1:53" ht="11.25">
      <c r="A215" s="28"/>
      <c r="B215" s="16" t="s">
        <v>22</v>
      </c>
      <c r="C215" s="22">
        <v>0.4545709173309338</v>
      </c>
      <c r="D215" s="22">
        <v>0</v>
      </c>
      <c r="E215" s="22">
        <v>0</v>
      </c>
      <c r="F215" s="22">
        <v>0.14964946157510478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0.3317487392707672</v>
      </c>
      <c r="M215" s="22">
        <v>0</v>
      </c>
      <c r="N215" s="22">
        <v>0</v>
      </c>
      <c r="O215" s="22">
        <v>0</v>
      </c>
      <c r="P215" s="22">
        <v>0.10431347559649848</v>
      </c>
      <c r="Q215" s="22">
        <v>0</v>
      </c>
      <c r="R215" s="22">
        <v>0</v>
      </c>
      <c r="S215" s="7">
        <v>1.0402825937733042</v>
      </c>
      <c r="T215" s="7">
        <v>0.5857116764423704</v>
      </c>
      <c r="U215" s="52">
        <f>(G215+H215+I215+K215+M215)/(D215+F215+N215+O215+P215+Q215+R215)</f>
        <v>0</v>
      </c>
      <c r="V215" s="52">
        <f>P215+Q215+R215</f>
        <v>0.10431347559649848</v>
      </c>
      <c r="W215" s="52">
        <f>L215+N215+O215</f>
        <v>0.3317487392707672</v>
      </c>
      <c r="X215" s="52">
        <f>D215</f>
        <v>0</v>
      </c>
      <c r="Y215" s="52">
        <f>F215</f>
        <v>0.14964946157510478</v>
      </c>
      <c r="Z215" s="52">
        <f>G215+H215+I215+K215+M215</f>
        <v>0</v>
      </c>
      <c r="AA215" s="7"/>
      <c r="AB215" s="46"/>
      <c r="AC215" s="18" t="s">
        <v>22</v>
      </c>
      <c r="AD215" s="40">
        <v>0.011349450234037335</v>
      </c>
      <c r="AG215" s="40">
        <v>0.002409511452149281</v>
      </c>
      <c r="AM215" s="40">
        <v>0.0375972019979575</v>
      </c>
      <c r="AQ215" s="22">
        <v>0.002498719083035132</v>
      </c>
      <c r="AT215" s="22">
        <v>0.02470744353529169</v>
      </c>
      <c r="AU215" s="22">
        <v>0.03424591833945639</v>
      </c>
      <c r="AV215" s="60"/>
      <c r="AW215" s="61">
        <f>SQRT(AQ215*AQ215+AS215*AS215+AR215*AR215)</f>
        <v>0.002498719083035132</v>
      </c>
      <c r="AX215" s="62">
        <f t="shared" si="34"/>
        <v>0.0375972019979575</v>
      </c>
      <c r="AY215" s="62">
        <f t="shared" si="30"/>
        <v>0</v>
      </c>
      <c r="AZ215" s="62">
        <f t="shared" si="31"/>
        <v>0.002409511452149281</v>
      </c>
      <c r="BA215" s="62">
        <f t="shared" si="32"/>
        <v>0</v>
      </c>
    </row>
    <row r="216" spans="1:53" ht="11.25">
      <c r="A216" s="28"/>
      <c r="B216" s="16" t="s">
        <v>23</v>
      </c>
      <c r="C216" s="22">
        <v>0</v>
      </c>
      <c r="D216" s="22">
        <v>0</v>
      </c>
      <c r="E216" s="22">
        <v>0</v>
      </c>
      <c r="F216" s="22">
        <v>0.14011362871948208</v>
      </c>
      <c r="G216" s="22">
        <v>0.03854048273978054</v>
      </c>
      <c r="H216" s="22">
        <v>0.16043819857938016</v>
      </c>
      <c r="I216" s="22">
        <v>0</v>
      </c>
      <c r="J216" s="22">
        <v>0.0357878326598036</v>
      </c>
      <c r="K216" s="22">
        <v>0</v>
      </c>
      <c r="L216" s="22">
        <v>0.23817089724745907</v>
      </c>
      <c r="M216" s="22">
        <v>0</v>
      </c>
      <c r="N216" s="22">
        <v>0</v>
      </c>
      <c r="O216" s="22">
        <v>0</v>
      </c>
      <c r="P216" s="22">
        <v>0.1071460078021835</v>
      </c>
      <c r="Q216" s="22">
        <v>0.15559401980515453</v>
      </c>
      <c r="R216" s="22">
        <v>0</v>
      </c>
      <c r="S216" s="7">
        <v>0.8757910675532435</v>
      </c>
      <c r="T216" s="7">
        <v>0.8757910675532435</v>
      </c>
      <c r="U216" s="52">
        <f>(G216+H216+I216+K216+M216)/(D216+F216+N216+O216+P216+Q216+R216)</f>
        <v>0.4939229871547615</v>
      </c>
      <c r="V216" s="52">
        <f>P216+Q216+R216</f>
        <v>0.26274002760733806</v>
      </c>
      <c r="W216" s="52">
        <f>L216+N216+O216</f>
        <v>0.23817089724745907</v>
      </c>
      <c r="X216" s="52">
        <f>D216</f>
        <v>0</v>
      </c>
      <c r="Y216" s="52">
        <f>F216</f>
        <v>0.14011362871948208</v>
      </c>
      <c r="Z216" s="52">
        <f>G216+H216+I216+K216+M216</f>
        <v>0.1989786813191607</v>
      </c>
      <c r="AA216" s="7"/>
      <c r="AB216" s="46"/>
      <c r="AC216" s="18" t="s">
        <v>23</v>
      </c>
      <c r="AG216" s="40">
        <v>0</v>
      </c>
      <c r="AH216" s="40">
        <v>0</v>
      </c>
      <c r="AI216" s="40">
        <v>0</v>
      </c>
      <c r="AK216" s="40">
        <v>0</v>
      </c>
      <c r="AM216" s="40">
        <v>0</v>
      </c>
      <c r="AQ216" s="22">
        <v>0</v>
      </c>
      <c r="AR216" s="22">
        <v>0</v>
      </c>
      <c r="AT216" s="22">
        <v>0</v>
      </c>
      <c r="AU216" s="22">
        <v>0</v>
      </c>
      <c r="AV216" s="60"/>
      <c r="AW216" s="61">
        <f>SQRT(AQ216*AQ216+AS216*AS216+AR216*AR216)</f>
        <v>0</v>
      </c>
      <c r="AX216" s="62">
        <f t="shared" si="34"/>
        <v>0</v>
      </c>
      <c r="AY216" s="62">
        <f t="shared" si="30"/>
        <v>0</v>
      </c>
      <c r="AZ216" s="62">
        <f t="shared" si="31"/>
        <v>0</v>
      </c>
      <c r="BA216" s="62">
        <f t="shared" si="32"/>
        <v>0</v>
      </c>
    </row>
    <row r="217" spans="1:53" ht="12" thickBot="1">
      <c r="A217" s="28"/>
      <c r="B217" s="17" t="s">
        <v>24</v>
      </c>
      <c r="C217" s="22">
        <v>4.409069401269654</v>
      </c>
      <c r="D217" s="22">
        <v>0</v>
      </c>
      <c r="E217" s="22">
        <v>0</v>
      </c>
      <c r="F217" s="22">
        <v>0.17506596737494623</v>
      </c>
      <c r="G217" s="22">
        <v>0</v>
      </c>
      <c r="H217" s="22">
        <v>0.2118544021071496</v>
      </c>
      <c r="I217" s="22">
        <v>0</v>
      </c>
      <c r="J217" s="22">
        <v>0</v>
      </c>
      <c r="K217" s="22">
        <v>0</v>
      </c>
      <c r="L217" s="22">
        <v>0.20147866743882054</v>
      </c>
      <c r="M217" s="22">
        <v>0</v>
      </c>
      <c r="N217" s="22">
        <v>0</v>
      </c>
      <c r="O217" s="22">
        <v>0</v>
      </c>
      <c r="P217" s="22">
        <v>0.04729375757518994</v>
      </c>
      <c r="Q217" s="22">
        <v>0.06015039265016858</v>
      </c>
      <c r="R217" s="22">
        <v>0</v>
      </c>
      <c r="S217" s="7">
        <v>5.104912588415929</v>
      </c>
      <c r="T217" s="7">
        <v>0.6958431871462754</v>
      </c>
      <c r="U217" s="52">
        <f>(G217+H217+I217+K217+M217)/(D217+F217+N217+O217+P217+Q217+R217)</f>
        <v>0.749900229792411</v>
      </c>
      <c r="V217" s="52">
        <f>P217+Q217+R217</f>
        <v>0.10744415022535853</v>
      </c>
      <c r="W217" s="52">
        <f>L217+N217+O217</f>
        <v>0.20147866743882054</v>
      </c>
      <c r="X217" s="52">
        <f>D217</f>
        <v>0</v>
      </c>
      <c r="Y217" s="52">
        <f>F217</f>
        <v>0.17506596737494623</v>
      </c>
      <c r="Z217" s="52">
        <f>G217+H217+I217+K217+M217</f>
        <v>0.2118544021071496</v>
      </c>
      <c r="AA217" s="7"/>
      <c r="AB217" s="46"/>
      <c r="AC217" s="18" t="s">
        <v>24</v>
      </c>
      <c r="AD217" s="40">
        <v>0.23107055459253087</v>
      </c>
      <c r="AG217" s="40">
        <v>0.012576523456133772</v>
      </c>
      <c r="AI217" s="40">
        <v>0.007404398515159508</v>
      </c>
      <c r="AM217" s="40">
        <v>0.005221977978002758</v>
      </c>
      <c r="AQ217" s="22">
        <v>0.002836250032418398</v>
      </c>
      <c r="AR217" s="22">
        <v>0.005124473224413645</v>
      </c>
      <c r="AT217" s="22">
        <v>0.23367238106615665</v>
      </c>
      <c r="AU217" s="22">
        <v>0.03253808472790992</v>
      </c>
      <c r="AV217" s="60"/>
      <c r="AW217" s="61">
        <f>SQRT(AQ217*AQ217+AS217*AS217+AR217*AR217)</f>
        <v>0.00585700777480496</v>
      </c>
      <c r="AX217" s="62">
        <f t="shared" si="34"/>
        <v>0.005221977978002758</v>
      </c>
      <c r="AY217" s="62">
        <f t="shared" si="30"/>
        <v>0</v>
      </c>
      <c r="AZ217" s="62">
        <f t="shared" si="31"/>
        <v>0.012576523456133772</v>
      </c>
      <c r="BA217" s="62">
        <f t="shared" si="32"/>
        <v>0.007404398515159508</v>
      </c>
    </row>
    <row r="218" spans="1:29" ht="11.25">
      <c r="A218" s="28"/>
      <c r="B218" s="16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22"/>
      <c r="AB218" s="46"/>
      <c r="AC218" s="18"/>
    </row>
    <row r="219" spans="1:29" ht="12" thickBot="1">
      <c r="A219" s="28"/>
      <c r="B219" s="14" t="s">
        <v>48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22"/>
      <c r="AB219" s="46"/>
      <c r="AC219" s="43" t="s">
        <v>48</v>
      </c>
    </row>
    <row r="220" spans="1:54" s="55" customFormat="1" ht="10.5" thickBot="1">
      <c r="A220" s="9">
        <v>285.92</v>
      </c>
      <c r="B220" s="53" t="s">
        <v>0</v>
      </c>
      <c r="C220" s="33" t="s">
        <v>1</v>
      </c>
      <c r="D220" s="33" t="s">
        <v>2</v>
      </c>
      <c r="E220" s="33" t="s">
        <v>3</v>
      </c>
      <c r="F220" s="33" t="s">
        <v>4</v>
      </c>
      <c r="G220" s="33" t="s">
        <v>5</v>
      </c>
      <c r="H220" s="33" t="s">
        <v>6</v>
      </c>
      <c r="I220" s="33" t="s">
        <v>7</v>
      </c>
      <c r="J220" s="33" t="s">
        <v>8</v>
      </c>
      <c r="K220" s="33" t="s">
        <v>9</v>
      </c>
      <c r="L220" s="33" t="s">
        <v>10</v>
      </c>
      <c r="M220" s="33" t="s">
        <v>11</v>
      </c>
      <c r="N220" s="33" t="s">
        <v>12</v>
      </c>
      <c r="O220" s="33" t="s">
        <v>13</v>
      </c>
      <c r="P220" s="33" t="s">
        <v>14</v>
      </c>
      <c r="Q220" s="33" t="s">
        <v>15</v>
      </c>
      <c r="R220" s="33" t="s">
        <v>16</v>
      </c>
      <c r="S220" s="34" t="s">
        <v>17</v>
      </c>
      <c r="T220" s="34" t="s">
        <v>18</v>
      </c>
      <c r="U220" s="51" t="s">
        <v>54</v>
      </c>
      <c r="V220" s="51" t="s">
        <v>55</v>
      </c>
      <c r="W220" s="51" t="s">
        <v>56</v>
      </c>
      <c r="X220" s="51" t="s">
        <v>2</v>
      </c>
      <c r="Y220" s="51" t="s">
        <v>4</v>
      </c>
      <c r="Z220" s="51" t="s">
        <v>57</v>
      </c>
      <c r="AA220" s="34"/>
      <c r="AB220" s="12">
        <v>285.92</v>
      </c>
      <c r="AC220" s="54" t="s">
        <v>0</v>
      </c>
      <c r="AD220" s="32" t="s">
        <v>1</v>
      </c>
      <c r="AE220" s="32" t="s">
        <v>2</v>
      </c>
      <c r="AF220" s="32" t="s">
        <v>3</v>
      </c>
      <c r="AG220" s="32" t="s">
        <v>4</v>
      </c>
      <c r="AH220" s="32" t="s">
        <v>5</v>
      </c>
      <c r="AI220" s="32" t="s">
        <v>6</v>
      </c>
      <c r="AJ220" s="32" t="s">
        <v>7</v>
      </c>
      <c r="AK220" s="32" t="s">
        <v>8</v>
      </c>
      <c r="AL220" s="32" t="s">
        <v>9</v>
      </c>
      <c r="AM220" s="32" t="s">
        <v>10</v>
      </c>
      <c r="AN220" s="32" t="s">
        <v>11</v>
      </c>
      <c r="AO220" s="32" t="s">
        <v>12</v>
      </c>
      <c r="AP220" s="32" t="s">
        <v>13</v>
      </c>
      <c r="AQ220" s="32" t="s">
        <v>14</v>
      </c>
      <c r="AR220" s="32" t="s">
        <v>15</v>
      </c>
      <c r="AS220" s="32" t="s">
        <v>16</v>
      </c>
      <c r="AT220" s="33" t="s">
        <v>17</v>
      </c>
      <c r="AU220" s="33" t="s">
        <v>18</v>
      </c>
      <c r="AV220" s="51" t="s">
        <v>54</v>
      </c>
      <c r="AW220" s="58" t="s">
        <v>55</v>
      </c>
      <c r="AX220" s="58" t="s">
        <v>56</v>
      </c>
      <c r="AY220" s="58" t="s">
        <v>2</v>
      </c>
      <c r="AZ220" s="58" t="s">
        <v>4</v>
      </c>
      <c r="BA220" s="58" t="s">
        <v>57</v>
      </c>
      <c r="BB220" s="56"/>
    </row>
    <row r="221" spans="1:53" ht="11.25">
      <c r="A221" s="28"/>
      <c r="B221" s="16" t="s">
        <v>19</v>
      </c>
      <c r="C221" s="22">
        <v>0.6044822925767757</v>
      </c>
      <c r="D221" s="22">
        <v>0.5013508392706659</v>
      </c>
      <c r="E221" s="22">
        <v>0</v>
      </c>
      <c r="F221" s="22">
        <v>0.6034759626021963</v>
      </c>
      <c r="G221" s="22">
        <v>0.16521258123545604</v>
      </c>
      <c r="H221" s="22">
        <v>0.46426185542541243</v>
      </c>
      <c r="I221" s="22">
        <v>0</v>
      </c>
      <c r="J221" s="22">
        <v>0.21064293915367424</v>
      </c>
      <c r="K221" s="22">
        <v>0</v>
      </c>
      <c r="L221" s="22">
        <v>0.9007299416647119</v>
      </c>
      <c r="M221" s="22">
        <v>0</v>
      </c>
      <c r="N221" s="22">
        <v>0</v>
      </c>
      <c r="O221" s="22">
        <v>0</v>
      </c>
      <c r="P221" s="22">
        <v>0.24986139500503593</v>
      </c>
      <c r="Q221" s="22">
        <v>0.2191921190004197</v>
      </c>
      <c r="R221" s="22">
        <v>0</v>
      </c>
      <c r="S221" s="7">
        <v>3.9192099259343482</v>
      </c>
      <c r="T221" s="7">
        <v>3.3147276333575726</v>
      </c>
      <c r="U221" s="52">
        <f>(G221+H221+I221+K221+M221)/(D221+F221+N221+O221+P221+Q221+R221)</f>
        <v>0.3999506381205261</v>
      </c>
      <c r="V221" s="52">
        <f>P221+Q221+R221</f>
        <v>0.46905351400545564</v>
      </c>
      <c r="W221" s="52">
        <f>L221+N221+O221</f>
        <v>0.9007299416647119</v>
      </c>
      <c r="X221" s="52">
        <f>D221</f>
        <v>0.5013508392706659</v>
      </c>
      <c r="Y221" s="52">
        <f>F221</f>
        <v>0.6034759626021963</v>
      </c>
      <c r="Z221" s="52">
        <f>G221+H221+I221+K221+M221</f>
        <v>0.6294744366608684</v>
      </c>
      <c r="AA221" s="7"/>
      <c r="AB221" s="46"/>
      <c r="AC221" s="18" t="s">
        <v>19</v>
      </c>
      <c r="AD221" s="40">
        <v>0.0764570668510224</v>
      </c>
      <c r="AE221" s="40">
        <v>0.014547806650359539</v>
      </c>
      <c r="AG221" s="40">
        <v>0.011612933590671873</v>
      </c>
      <c r="AH221" s="40">
        <v>0.008294072295581505</v>
      </c>
      <c r="AI221" s="40">
        <v>0.023638245955220624</v>
      </c>
      <c r="AK221" s="40">
        <v>0.005402817942835847</v>
      </c>
      <c r="AM221" s="40">
        <v>0.054262604436559225</v>
      </c>
      <c r="AQ221" s="22">
        <v>0.05881776878866621</v>
      </c>
      <c r="AR221" s="22">
        <v>0.0062130400975158534</v>
      </c>
      <c r="AT221" s="22">
        <v>0.17994395070135277</v>
      </c>
      <c r="AU221" s="22">
        <v>0.11242624530309489</v>
      </c>
      <c r="AV221" s="60"/>
      <c r="AW221" s="61">
        <f>SQRT(AQ221*AQ221+AS221*AS221+AR221*AR221)</f>
        <v>0.05914500648854759</v>
      </c>
      <c r="AX221" s="62">
        <f aca="true" t="shared" si="35" ref="AX221:AX226">SQRT(AM221*AM221)</f>
        <v>0.054262604436559225</v>
      </c>
      <c r="AY221" s="62">
        <f t="shared" si="30"/>
        <v>0.014547806650359539</v>
      </c>
      <c r="AZ221" s="62">
        <f t="shared" si="31"/>
        <v>0.011612933590671873</v>
      </c>
      <c r="BA221" s="62">
        <f t="shared" si="32"/>
        <v>0.02505111388908359</v>
      </c>
    </row>
    <row r="222" spans="1:53" ht="11.25">
      <c r="A222" s="28"/>
      <c r="B222" s="16" t="s">
        <v>20</v>
      </c>
      <c r="C222" s="22">
        <v>0.5542439102044783</v>
      </c>
      <c r="D222" s="22">
        <v>0.46525764160727423</v>
      </c>
      <c r="E222" s="22">
        <v>0</v>
      </c>
      <c r="F222" s="22">
        <v>0.7561937640387635</v>
      </c>
      <c r="G222" s="22">
        <v>0.3956548906053481</v>
      </c>
      <c r="H222" s="22">
        <v>0.49667632263164835</v>
      </c>
      <c r="I222" s="22">
        <v>0</v>
      </c>
      <c r="J222" s="22">
        <v>0.2067462104067758</v>
      </c>
      <c r="K222" s="22">
        <v>0</v>
      </c>
      <c r="L222" s="22">
        <v>0.9832626011890782</v>
      </c>
      <c r="M222" s="22">
        <v>0</v>
      </c>
      <c r="N222" s="22">
        <v>0</v>
      </c>
      <c r="O222" s="22">
        <v>0</v>
      </c>
      <c r="P222" s="22">
        <v>0.2515921729278439</v>
      </c>
      <c r="Q222" s="22">
        <v>0.3410319176422523</v>
      </c>
      <c r="R222" s="22">
        <v>0.12127947624674651</v>
      </c>
      <c r="S222" s="7">
        <v>4.5719389075002095</v>
      </c>
      <c r="T222" s="7">
        <v>4.017694997295731</v>
      </c>
      <c r="U222" s="52">
        <f>(G222+H222+I222+K222+M222)/(D222+F222+N222+O222+P222+Q222+R222)</f>
        <v>0.46106849954323365</v>
      </c>
      <c r="V222" s="52">
        <f>P222+Q222+R222</f>
        <v>0.7139035668168427</v>
      </c>
      <c r="W222" s="52">
        <f>L222+N222+O222</f>
        <v>0.9832626011890782</v>
      </c>
      <c r="X222" s="52">
        <f>D222</f>
        <v>0.46525764160727423</v>
      </c>
      <c r="Y222" s="52">
        <f>F222</f>
        <v>0.7561937640387635</v>
      </c>
      <c r="Z222" s="52">
        <f>G222+H222+I222+K222+M222</f>
        <v>0.8923312132369965</v>
      </c>
      <c r="AA222" s="7"/>
      <c r="AB222" s="46"/>
      <c r="AC222" s="18" t="s">
        <v>20</v>
      </c>
      <c r="AD222" s="40">
        <v>0.021835558874976447</v>
      </c>
      <c r="AE222" s="40">
        <v>0.02866569414898847</v>
      </c>
      <c r="AG222" s="40">
        <v>0.003751908849305422</v>
      </c>
      <c r="AH222" s="40">
        <v>0.03209784604948347</v>
      </c>
      <c r="AI222" s="40">
        <v>0.0047979168438721485</v>
      </c>
      <c r="AK222" s="40">
        <v>0.003250821902555264</v>
      </c>
      <c r="AM222" s="40">
        <v>0.0051277071508808265</v>
      </c>
      <c r="AQ222" s="22">
        <v>0.07957199057800024</v>
      </c>
      <c r="AR222" s="22">
        <v>0.017657165798125454</v>
      </c>
      <c r="AS222" s="22">
        <v>0.03709286997910938</v>
      </c>
      <c r="AT222" s="22">
        <v>0.06987410313566582</v>
      </c>
      <c r="AU222" s="22">
        <v>0.08801519915970395</v>
      </c>
      <c r="AV222" s="60"/>
      <c r="AW222" s="61">
        <f>SQRT(AQ222*AQ222+AS222*AS222+AR222*AR222)</f>
        <v>0.08955086929703678</v>
      </c>
      <c r="AX222" s="62">
        <f t="shared" si="35"/>
        <v>0.0051277071508808265</v>
      </c>
      <c r="AY222" s="62">
        <f t="shared" si="30"/>
        <v>0.02866569414898847</v>
      </c>
      <c r="AZ222" s="62">
        <f t="shared" si="31"/>
        <v>0.003751908849305422</v>
      </c>
      <c r="BA222" s="62">
        <f t="shared" si="32"/>
        <v>0.032454456197216645</v>
      </c>
    </row>
    <row r="223" spans="1:53" ht="11.25">
      <c r="A223" s="28"/>
      <c r="B223" s="16" t="s">
        <v>21</v>
      </c>
      <c r="C223" s="22">
        <v>0</v>
      </c>
      <c r="D223" s="22">
        <v>0</v>
      </c>
      <c r="E223" s="22">
        <v>0</v>
      </c>
      <c r="F223" s="22">
        <v>1.6004099965106995</v>
      </c>
      <c r="G223" s="22">
        <v>1.1659396679523972</v>
      </c>
      <c r="H223" s="22">
        <v>0.43462812286530705</v>
      </c>
      <c r="I223" s="22">
        <v>0</v>
      </c>
      <c r="J223" s="22">
        <v>0.27429089297568576</v>
      </c>
      <c r="K223" s="22">
        <v>0.0811384562283913</v>
      </c>
      <c r="L223" s="22">
        <v>2.2701982032956245</v>
      </c>
      <c r="M223" s="22">
        <v>0</v>
      </c>
      <c r="N223" s="22">
        <v>0</v>
      </c>
      <c r="O223" s="22">
        <v>0</v>
      </c>
      <c r="P223" s="22">
        <v>0.7036336059499644</v>
      </c>
      <c r="Q223" s="22">
        <v>0.7286271109637383</v>
      </c>
      <c r="R223" s="22">
        <v>0</v>
      </c>
      <c r="S223" s="7">
        <v>7.258866056741808</v>
      </c>
      <c r="T223" s="7">
        <v>7.258866056741808</v>
      </c>
      <c r="U223" s="52">
        <f>(G223+H223+I223+K223+M223)/(D223+F223+N223+O223+P223+Q223+R223)</f>
        <v>0.5545297877550189</v>
      </c>
      <c r="V223" s="52">
        <f>P223+Q223+R223</f>
        <v>1.4322607169137027</v>
      </c>
      <c r="W223" s="52">
        <f>L223+N223+O223</f>
        <v>2.2701982032956245</v>
      </c>
      <c r="X223" s="52">
        <f>D223</f>
        <v>0</v>
      </c>
      <c r="Y223" s="52">
        <f>F223</f>
        <v>1.6004099965106995</v>
      </c>
      <c r="Z223" s="52">
        <f>G223+H223+I223+K223+M223</f>
        <v>1.6817062470460955</v>
      </c>
      <c r="AA223" s="7"/>
      <c r="AB223" s="46"/>
      <c r="AC223" s="18" t="s">
        <v>21</v>
      </c>
      <c r="AG223" s="40">
        <v>0</v>
      </c>
      <c r="AH223" s="40">
        <v>0</v>
      </c>
      <c r="AI223" s="40">
        <v>0</v>
      </c>
      <c r="AK223" s="40">
        <v>0</v>
      </c>
      <c r="AL223" s="40">
        <v>0</v>
      </c>
      <c r="AM223" s="40">
        <v>0</v>
      </c>
      <c r="AQ223" s="22">
        <v>0</v>
      </c>
      <c r="AR223" s="22">
        <v>0</v>
      </c>
      <c r="AT223" s="22">
        <v>0</v>
      </c>
      <c r="AU223" s="22">
        <v>0</v>
      </c>
      <c r="AV223" s="60"/>
      <c r="AW223" s="61">
        <f>SQRT(AQ223*AQ223+AS223*AS223+AR223*AR223)</f>
        <v>0</v>
      </c>
      <c r="AX223" s="62">
        <f t="shared" si="35"/>
        <v>0</v>
      </c>
      <c r="AY223" s="62">
        <f t="shared" si="30"/>
        <v>0</v>
      </c>
      <c r="AZ223" s="62">
        <f t="shared" si="31"/>
        <v>0</v>
      </c>
      <c r="BA223" s="62">
        <f t="shared" si="32"/>
        <v>0</v>
      </c>
    </row>
    <row r="224" spans="1:53" ht="11.25">
      <c r="A224" s="28"/>
      <c r="B224" s="16" t="s">
        <v>22</v>
      </c>
      <c r="C224" s="22">
        <v>0.7393914035187437</v>
      </c>
      <c r="D224" s="22">
        <v>0</v>
      </c>
      <c r="E224" s="22">
        <v>0</v>
      </c>
      <c r="F224" s="22">
        <v>0.20229980980956047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0.4794274634503328</v>
      </c>
      <c r="M224" s="22">
        <v>0</v>
      </c>
      <c r="N224" s="22">
        <v>0</v>
      </c>
      <c r="O224" s="22">
        <v>0</v>
      </c>
      <c r="P224" s="22">
        <v>0.16567275078316376</v>
      </c>
      <c r="Q224" s="22">
        <v>0.11659259561943681</v>
      </c>
      <c r="R224" s="22">
        <v>0</v>
      </c>
      <c r="S224" s="7">
        <v>1.7033840231812376</v>
      </c>
      <c r="T224" s="7">
        <v>0.9639926196624939</v>
      </c>
      <c r="U224" s="52">
        <f>(G224+H224+I224+K224+M224)/(D224+F224+N224+O224+P224+Q224+R224)</f>
        <v>0</v>
      </c>
      <c r="V224" s="52">
        <f>P224+Q224+R224</f>
        <v>0.2822653464026006</v>
      </c>
      <c r="W224" s="52">
        <f>L224+N224+O224</f>
        <v>0.4794274634503328</v>
      </c>
      <c r="X224" s="52">
        <f>D224</f>
        <v>0</v>
      </c>
      <c r="Y224" s="52">
        <f>F224</f>
        <v>0.20229980980956047</v>
      </c>
      <c r="Z224" s="52">
        <f>G224+H224+I224+K224+M224</f>
        <v>0</v>
      </c>
      <c r="AA224" s="7"/>
      <c r="AB224" s="46"/>
      <c r="AC224" s="18" t="s">
        <v>22</v>
      </c>
      <c r="AD224" s="40">
        <v>0.1791128013674325</v>
      </c>
      <c r="AG224" s="40">
        <v>0.017777509354716045</v>
      </c>
      <c r="AM224" s="40">
        <v>0.015176351489538846</v>
      </c>
      <c r="AQ224" s="22">
        <v>0.002558121330897253</v>
      </c>
      <c r="AR224" s="22">
        <v>0.003076823031149458</v>
      </c>
      <c r="AT224" s="22">
        <v>0.18757935972391976</v>
      </c>
      <c r="AU224" s="22">
        <v>0.03161073871909234</v>
      </c>
      <c r="AV224" s="60"/>
      <c r="AW224" s="61">
        <f>SQRT(AQ224*AQ224+AS224*AS224+AR224*AR224)</f>
        <v>0.004001352859796706</v>
      </c>
      <c r="AX224" s="62">
        <f t="shared" si="35"/>
        <v>0.015176351489538846</v>
      </c>
      <c r="AY224" s="62">
        <f t="shared" si="30"/>
        <v>0</v>
      </c>
      <c r="AZ224" s="62">
        <f t="shared" si="31"/>
        <v>0.017777509354716045</v>
      </c>
      <c r="BA224" s="62">
        <f t="shared" si="32"/>
        <v>0</v>
      </c>
    </row>
    <row r="225" spans="1:53" ht="11.25">
      <c r="A225" s="28"/>
      <c r="B225" s="16" t="s">
        <v>23</v>
      </c>
      <c r="C225" s="22">
        <v>0.3773756372119819</v>
      </c>
      <c r="D225" s="22">
        <v>0</v>
      </c>
      <c r="E225" s="22">
        <v>0</v>
      </c>
      <c r="F225" s="22">
        <v>0.18721566772078516</v>
      </c>
      <c r="G225" s="22">
        <v>0.03669410793626165</v>
      </c>
      <c r="H225" s="22">
        <v>0.1666746821825656</v>
      </c>
      <c r="I225" s="22">
        <v>0</v>
      </c>
      <c r="J225" s="22">
        <v>0</v>
      </c>
      <c r="K225" s="22">
        <v>0</v>
      </c>
      <c r="L225" s="22">
        <v>0.2919670915836015</v>
      </c>
      <c r="M225" s="22">
        <v>0</v>
      </c>
      <c r="N225" s="22">
        <v>0</v>
      </c>
      <c r="O225" s="22">
        <v>0</v>
      </c>
      <c r="P225" s="22">
        <v>0.09153990388501637</v>
      </c>
      <c r="Q225" s="22">
        <v>0.08451257531017745</v>
      </c>
      <c r="R225" s="22">
        <v>0</v>
      </c>
      <c r="S225" s="7">
        <v>1.2359796658303897</v>
      </c>
      <c r="T225" s="7">
        <v>0.8586040286184078</v>
      </c>
      <c r="U225" s="52">
        <f>(G225+H225+I225+K225+M225)/(D225+F225+N225+O225+P225+Q225+R225)</f>
        <v>0.5598310555036493</v>
      </c>
      <c r="V225" s="52">
        <f>P225+Q225+R225</f>
        <v>0.17605247919519382</v>
      </c>
      <c r="W225" s="52">
        <f>L225+N225+O225</f>
        <v>0.2919670915836015</v>
      </c>
      <c r="X225" s="52">
        <f>D225</f>
        <v>0</v>
      </c>
      <c r="Y225" s="52">
        <f>F225</f>
        <v>0.18721566772078516</v>
      </c>
      <c r="Z225" s="52">
        <f>G225+H225+I225+K225+M225</f>
        <v>0.20336879011882725</v>
      </c>
      <c r="AA225" s="7"/>
      <c r="AB225" s="46"/>
      <c r="AC225" s="18" t="s">
        <v>23</v>
      </c>
      <c r="AD225" s="40">
        <v>0</v>
      </c>
      <c r="AG225" s="40">
        <v>0.009855087665536945</v>
      </c>
      <c r="AH225" s="40">
        <v>0.00553648702201458</v>
      </c>
      <c r="AI225" s="40">
        <v>0.0068390360940249395</v>
      </c>
      <c r="AM225" s="40">
        <v>0.0007971271208666814</v>
      </c>
      <c r="AQ225" s="22">
        <v>0.0010328007826113292</v>
      </c>
      <c r="AR225" s="22">
        <v>0.009269910373590875</v>
      </c>
      <c r="AT225" s="22">
        <v>0.03213021837293494</v>
      </c>
      <c r="AU225" s="22">
        <v>0.03182778085473815</v>
      </c>
      <c r="AV225" s="60"/>
      <c r="AW225" s="61">
        <f>SQRT(AQ225*AQ225+AS225*AS225+AR225*AR225)</f>
        <v>0.009327267327088374</v>
      </c>
      <c r="AX225" s="62">
        <f t="shared" si="35"/>
        <v>0.0007971271208666814</v>
      </c>
      <c r="AY225" s="62">
        <f t="shared" si="30"/>
        <v>0</v>
      </c>
      <c r="AZ225" s="62">
        <f t="shared" si="31"/>
        <v>0.009855087665536945</v>
      </c>
      <c r="BA225" s="62">
        <f t="shared" si="32"/>
        <v>0.008799153552490818</v>
      </c>
    </row>
    <row r="226" spans="1:53" ht="12" thickBot="1">
      <c r="A226" s="28"/>
      <c r="B226" s="17" t="s">
        <v>24</v>
      </c>
      <c r="C226" s="22">
        <v>2.371080530489894</v>
      </c>
      <c r="D226" s="22">
        <v>0</v>
      </c>
      <c r="E226" s="22">
        <v>0</v>
      </c>
      <c r="F226" s="22">
        <v>0.10724124749570892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0.22570169049930988</v>
      </c>
      <c r="M226" s="22">
        <v>0</v>
      </c>
      <c r="N226" s="22">
        <v>0</v>
      </c>
      <c r="O226" s="22">
        <v>0</v>
      </c>
      <c r="P226" s="22">
        <v>0.09267783919218461</v>
      </c>
      <c r="Q226" s="22">
        <v>0.08383168296940997</v>
      </c>
      <c r="R226" s="22">
        <v>0</v>
      </c>
      <c r="S226" s="7">
        <v>2.880532990646507</v>
      </c>
      <c r="T226" s="7">
        <v>0.5094524601566133</v>
      </c>
      <c r="U226" s="52">
        <f>(G226+H226+I226+K226+M226)/(D226+F226+N226+O226+P226+Q226+R226)</f>
        <v>0</v>
      </c>
      <c r="V226" s="52">
        <f>P226+Q226+R226</f>
        <v>0.1765095221615946</v>
      </c>
      <c r="W226" s="52">
        <f>L226+N226+O226</f>
        <v>0.22570169049930988</v>
      </c>
      <c r="X226" s="52">
        <f>D226</f>
        <v>0</v>
      </c>
      <c r="Y226" s="52">
        <f>F226</f>
        <v>0.10724124749570892</v>
      </c>
      <c r="Z226" s="52">
        <f>G226+H226+I226+K226+M226</f>
        <v>0</v>
      </c>
      <c r="AA226" s="7"/>
      <c r="AB226" s="46"/>
      <c r="AC226" s="18" t="s">
        <v>24</v>
      </c>
      <c r="AD226" s="40">
        <v>0.0564595605724532</v>
      </c>
      <c r="AG226" s="40">
        <v>0.00770407912410625</v>
      </c>
      <c r="AM226" s="40">
        <v>0.008855355001348666</v>
      </c>
      <c r="AQ226" s="22">
        <v>0.003641596603126592</v>
      </c>
      <c r="AR226" s="22">
        <v>0.002212278159946036</v>
      </c>
      <c r="AT226" s="22">
        <v>0.05483993408802358</v>
      </c>
      <c r="AU226" s="22">
        <v>0.005716199872392287</v>
      </c>
      <c r="AV226" s="60"/>
      <c r="AW226" s="61">
        <f>SQRT(AQ226*AQ226+AS226*AS226+AR226*AR226)</f>
        <v>0.004260915450566621</v>
      </c>
      <c r="AX226" s="62">
        <f t="shared" si="35"/>
        <v>0.008855355001348666</v>
      </c>
      <c r="AY226" s="62">
        <f t="shared" si="30"/>
        <v>0</v>
      </c>
      <c r="AZ226" s="62">
        <f t="shared" si="31"/>
        <v>0.00770407912410625</v>
      </c>
      <c r="BA226" s="62">
        <f t="shared" si="32"/>
        <v>0</v>
      </c>
    </row>
    <row r="227" spans="1:29" ht="11.25">
      <c r="A227" s="28"/>
      <c r="B227" s="16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22"/>
      <c r="AB227" s="46"/>
      <c r="AC227" s="18"/>
    </row>
    <row r="228" spans="1:29" ht="12" thickBot="1">
      <c r="A228" s="28"/>
      <c r="B228" s="14" t="s">
        <v>49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22"/>
      <c r="AB228" s="46"/>
      <c r="AC228" s="43" t="s">
        <v>49</v>
      </c>
    </row>
    <row r="229" spans="1:54" s="55" customFormat="1" ht="10.5" thickBot="1">
      <c r="A229" s="9">
        <v>286.42</v>
      </c>
      <c r="B229" s="53" t="s">
        <v>0</v>
      </c>
      <c r="C229" s="33" t="s">
        <v>1</v>
      </c>
      <c r="D229" s="33" t="s">
        <v>2</v>
      </c>
      <c r="E229" s="33" t="s">
        <v>3</v>
      </c>
      <c r="F229" s="33" t="s">
        <v>4</v>
      </c>
      <c r="G229" s="33" t="s">
        <v>5</v>
      </c>
      <c r="H229" s="33" t="s">
        <v>6</v>
      </c>
      <c r="I229" s="33" t="s">
        <v>7</v>
      </c>
      <c r="J229" s="33" t="s">
        <v>8</v>
      </c>
      <c r="K229" s="33" t="s">
        <v>9</v>
      </c>
      <c r="L229" s="33" t="s">
        <v>10</v>
      </c>
      <c r="M229" s="33" t="s">
        <v>11</v>
      </c>
      <c r="N229" s="33" t="s">
        <v>12</v>
      </c>
      <c r="O229" s="33" t="s">
        <v>13</v>
      </c>
      <c r="P229" s="33" t="s">
        <v>14</v>
      </c>
      <c r="Q229" s="33" t="s">
        <v>15</v>
      </c>
      <c r="R229" s="33" t="s">
        <v>16</v>
      </c>
      <c r="S229" s="34" t="s">
        <v>17</v>
      </c>
      <c r="T229" s="34" t="s">
        <v>18</v>
      </c>
      <c r="U229" s="51" t="s">
        <v>54</v>
      </c>
      <c r="V229" s="51" t="s">
        <v>55</v>
      </c>
      <c r="W229" s="51" t="s">
        <v>56</v>
      </c>
      <c r="X229" s="51" t="s">
        <v>2</v>
      </c>
      <c r="Y229" s="51" t="s">
        <v>4</v>
      </c>
      <c r="Z229" s="51" t="s">
        <v>57</v>
      </c>
      <c r="AA229" s="34"/>
      <c r="AB229" s="12">
        <v>286.42</v>
      </c>
      <c r="AC229" s="54" t="s">
        <v>0</v>
      </c>
      <c r="AD229" s="32" t="s">
        <v>1</v>
      </c>
      <c r="AE229" s="32" t="s">
        <v>2</v>
      </c>
      <c r="AF229" s="32" t="s">
        <v>3</v>
      </c>
      <c r="AG229" s="32" t="s">
        <v>4</v>
      </c>
      <c r="AH229" s="32" t="s">
        <v>5</v>
      </c>
      <c r="AI229" s="32" t="s">
        <v>6</v>
      </c>
      <c r="AJ229" s="32" t="s">
        <v>7</v>
      </c>
      <c r="AK229" s="32" t="s">
        <v>8</v>
      </c>
      <c r="AL229" s="32" t="s">
        <v>9</v>
      </c>
      <c r="AM229" s="32" t="s">
        <v>10</v>
      </c>
      <c r="AN229" s="32" t="s">
        <v>11</v>
      </c>
      <c r="AO229" s="32" t="s">
        <v>12</v>
      </c>
      <c r="AP229" s="32" t="s">
        <v>13</v>
      </c>
      <c r="AQ229" s="32" t="s">
        <v>14</v>
      </c>
      <c r="AR229" s="32" t="s">
        <v>15</v>
      </c>
      <c r="AS229" s="32" t="s">
        <v>16</v>
      </c>
      <c r="AT229" s="33" t="s">
        <v>17</v>
      </c>
      <c r="AU229" s="33" t="s">
        <v>18</v>
      </c>
      <c r="AV229" s="51" t="s">
        <v>54</v>
      </c>
      <c r="AW229" s="58" t="s">
        <v>55</v>
      </c>
      <c r="AX229" s="58" t="s">
        <v>56</v>
      </c>
      <c r="AY229" s="58" t="s">
        <v>2</v>
      </c>
      <c r="AZ229" s="58" t="s">
        <v>4</v>
      </c>
      <c r="BA229" s="58" t="s">
        <v>57</v>
      </c>
      <c r="BB229" s="56"/>
    </row>
    <row r="230" spans="1:53" ht="11.25">
      <c r="A230" s="28"/>
      <c r="B230" s="16" t="s">
        <v>19</v>
      </c>
      <c r="C230" s="22">
        <v>0</v>
      </c>
      <c r="D230" s="22">
        <v>0</v>
      </c>
      <c r="E230" s="22">
        <v>0</v>
      </c>
      <c r="F230" s="22">
        <v>1.1774382726575794</v>
      </c>
      <c r="G230" s="22">
        <v>0.20987142229082262</v>
      </c>
      <c r="H230" s="22">
        <v>0.26320008947043544</v>
      </c>
      <c r="I230" s="22">
        <v>0</v>
      </c>
      <c r="J230" s="22">
        <v>0.20758015300934632</v>
      </c>
      <c r="K230" s="22">
        <v>0</v>
      </c>
      <c r="L230" s="22">
        <v>0.679713918689471</v>
      </c>
      <c r="M230" s="22">
        <v>0</v>
      </c>
      <c r="N230" s="22">
        <v>0</v>
      </c>
      <c r="O230" s="22">
        <v>0</v>
      </c>
      <c r="P230" s="22">
        <v>0.46302372827430743</v>
      </c>
      <c r="Q230" s="22">
        <v>0.20632791975635603</v>
      </c>
      <c r="R230" s="22">
        <v>0</v>
      </c>
      <c r="S230" s="7">
        <v>3.207155504148318</v>
      </c>
      <c r="T230" s="7">
        <v>3.207155504148318</v>
      </c>
      <c r="U230" s="52">
        <f>(G230+H230+I230+K230+M230)/(D230+F230+N230+O230+P230+Q230+R230)</f>
        <v>0.256158811818162</v>
      </c>
      <c r="V230" s="52">
        <f>P230+Q230+R230</f>
        <v>0.6693516480306635</v>
      </c>
      <c r="W230" s="52">
        <f>L230+N230+O230</f>
        <v>0.679713918689471</v>
      </c>
      <c r="X230" s="52">
        <f>D230</f>
        <v>0</v>
      </c>
      <c r="Y230" s="52">
        <f>F230</f>
        <v>1.1774382726575794</v>
      </c>
      <c r="Z230" s="52">
        <f>G230+H230+I230+K230+M230</f>
        <v>0.47307151176125806</v>
      </c>
      <c r="AA230" s="7"/>
      <c r="AB230" s="46"/>
      <c r="AC230" s="18" t="s">
        <v>19</v>
      </c>
      <c r="AG230" s="40">
        <v>0</v>
      </c>
      <c r="AH230" s="40">
        <v>0</v>
      </c>
      <c r="AI230" s="40">
        <v>0</v>
      </c>
      <c r="AK230" s="40">
        <v>0</v>
      </c>
      <c r="AM230" s="40">
        <v>0</v>
      </c>
      <c r="AQ230" s="22">
        <v>0</v>
      </c>
      <c r="AR230" s="22">
        <v>0</v>
      </c>
      <c r="AT230" s="22">
        <v>0</v>
      </c>
      <c r="AU230" s="22">
        <v>0</v>
      </c>
      <c r="AV230" s="60"/>
      <c r="AW230" s="61">
        <f>SQRT(AQ230*AQ230+AS230*AS230+AR230*AR230)</f>
        <v>0</v>
      </c>
      <c r="AX230" s="62">
        <f aca="true" t="shared" si="36" ref="AX230:AX235">SQRT(AM230*AM230)</f>
        <v>0</v>
      </c>
      <c r="AY230" s="62">
        <f t="shared" si="30"/>
        <v>0</v>
      </c>
      <c r="AZ230" s="62">
        <f t="shared" si="31"/>
        <v>0</v>
      </c>
      <c r="BA230" s="62">
        <f t="shared" si="32"/>
        <v>0</v>
      </c>
    </row>
    <row r="231" spans="1:53" ht="11.25">
      <c r="A231" s="28"/>
      <c r="B231" s="16" t="s">
        <v>20</v>
      </c>
      <c r="C231" s="22">
        <v>1.3573219558321004</v>
      </c>
      <c r="D231" s="22">
        <v>0.3041821707817377</v>
      </c>
      <c r="E231" s="22">
        <v>0</v>
      </c>
      <c r="F231" s="22">
        <v>0.6588432516850524</v>
      </c>
      <c r="G231" s="22">
        <v>0.12412933872989863</v>
      </c>
      <c r="H231" s="22">
        <v>0.227343801059726</v>
      </c>
      <c r="I231" s="22">
        <v>0</v>
      </c>
      <c r="J231" s="22">
        <v>0.1383351452181517</v>
      </c>
      <c r="K231" s="22">
        <v>0.01996470044530097</v>
      </c>
      <c r="L231" s="22">
        <v>0.8808349600037907</v>
      </c>
      <c r="M231" s="22">
        <v>0</v>
      </c>
      <c r="N231" s="22">
        <v>0</v>
      </c>
      <c r="O231" s="22">
        <v>0</v>
      </c>
      <c r="P231" s="22">
        <v>0.33038789606203284</v>
      </c>
      <c r="Q231" s="22">
        <v>0.26603070486524616</v>
      </c>
      <c r="R231" s="22">
        <v>0.09083884554838223</v>
      </c>
      <c r="S231" s="7">
        <v>4.39821277023142</v>
      </c>
      <c r="T231" s="7">
        <v>3.0408908143993196</v>
      </c>
      <c r="U231" s="52">
        <f>(G231+H231+I231+K231+M231)/(D231+F231+N231+O231+P231+Q231+R231)</f>
        <v>0.22507525662734026</v>
      </c>
      <c r="V231" s="52">
        <f>P231+Q231+R231</f>
        <v>0.6872574464756611</v>
      </c>
      <c r="W231" s="52">
        <f>L231+N231+O231</f>
        <v>0.8808349600037907</v>
      </c>
      <c r="X231" s="52">
        <f>D231</f>
        <v>0.3041821707817377</v>
      </c>
      <c r="Y231" s="52">
        <f>F231</f>
        <v>0.6588432516850524</v>
      </c>
      <c r="Z231" s="52">
        <f>G231+H231+I231+K231+M231</f>
        <v>0.3714378402349256</v>
      </c>
      <c r="AA231" s="7"/>
      <c r="AB231" s="46"/>
      <c r="AC231" s="18" t="s">
        <v>20</v>
      </c>
      <c r="AD231" s="40">
        <v>0.07571735536256805</v>
      </c>
      <c r="AE231" s="40">
        <v>0.006301304515709676</v>
      </c>
      <c r="AG231" s="40">
        <v>0.0037392517100879406</v>
      </c>
      <c r="AH231" s="40">
        <v>0.004512046820128205</v>
      </c>
      <c r="AI231" s="40">
        <v>0.0033341293750465207</v>
      </c>
      <c r="AK231" s="40">
        <v>0.0014329850521139006</v>
      </c>
      <c r="AL231" s="40">
        <v>0.005866346875474141</v>
      </c>
      <c r="AM231" s="40">
        <v>0.009634696847457732</v>
      </c>
      <c r="AQ231" s="22">
        <v>0.007683366943568101</v>
      </c>
      <c r="AR231" s="22">
        <v>0.0036257902687643153</v>
      </c>
      <c r="AS231" s="22">
        <v>0.00848763176157304</v>
      </c>
      <c r="AT231" s="22">
        <v>0.08386234695611343</v>
      </c>
      <c r="AU231" s="22">
        <v>0.017885882291776508</v>
      </c>
      <c r="AV231" s="60"/>
      <c r="AW231" s="61">
        <f>SQRT(AQ231*AQ231+AS231*AS231+AR231*AR231)</f>
        <v>0.012009178805507248</v>
      </c>
      <c r="AX231" s="62">
        <f t="shared" si="36"/>
        <v>0.009634696847457732</v>
      </c>
      <c r="AY231" s="62">
        <f t="shared" si="30"/>
        <v>0.006301304515709676</v>
      </c>
      <c r="AZ231" s="62">
        <f t="shared" si="31"/>
        <v>0.0037392517100879406</v>
      </c>
      <c r="BA231" s="62">
        <f t="shared" si="32"/>
        <v>0.00811720462104796</v>
      </c>
    </row>
    <row r="232" spans="1:53" ht="11.25">
      <c r="A232" s="28"/>
      <c r="B232" s="16" t="s">
        <v>21</v>
      </c>
      <c r="C232" s="22">
        <v>0.326165969274553</v>
      </c>
      <c r="D232" s="22">
        <v>0.32234790645006145</v>
      </c>
      <c r="E232" s="22">
        <v>0</v>
      </c>
      <c r="F232" s="22">
        <v>0.46350685221154103</v>
      </c>
      <c r="G232" s="22">
        <v>0.1418540279283244</v>
      </c>
      <c r="H232" s="22">
        <v>0.20833967367571732</v>
      </c>
      <c r="I232" s="22">
        <v>0</v>
      </c>
      <c r="J232" s="22">
        <v>0.15734839411147242</v>
      </c>
      <c r="K232" s="22">
        <v>0</v>
      </c>
      <c r="L232" s="22">
        <v>1.318425838790344</v>
      </c>
      <c r="M232" s="22">
        <v>0</v>
      </c>
      <c r="N232" s="22">
        <v>0</v>
      </c>
      <c r="O232" s="22">
        <v>0</v>
      </c>
      <c r="P232" s="22">
        <v>0.24793817378027427</v>
      </c>
      <c r="Q232" s="22">
        <v>0.18949070719805336</v>
      </c>
      <c r="R232" s="22">
        <v>0.09344110168807788</v>
      </c>
      <c r="S232" s="7">
        <v>3.468858645108419</v>
      </c>
      <c r="T232" s="7">
        <v>3.142692675833866</v>
      </c>
      <c r="U232" s="52">
        <f>(G232+H232+I232+K232+M232)/(D232+F232+N232+O232+P232+Q232+R232)</f>
        <v>0.26595816924564447</v>
      </c>
      <c r="V232" s="52">
        <f>P232+Q232+R232</f>
        <v>0.5308699826664055</v>
      </c>
      <c r="W232" s="52">
        <f>L232+N232+O232</f>
        <v>1.318425838790344</v>
      </c>
      <c r="X232" s="52">
        <f>D232</f>
        <v>0.32234790645006145</v>
      </c>
      <c r="Y232" s="52">
        <f>F232</f>
        <v>0.46350685221154103</v>
      </c>
      <c r="Z232" s="52">
        <f>G232+H232+I232+K232+M232</f>
        <v>0.35019370160404173</v>
      </c>
      <c r="AA232" s="7"/>
      <c r="AB232" s="46"/>
      <c r="AC232" s="18" t="s">
        <v>21</v>
      </c>
      <c r="AD232" s="40">
        <v>0.004942965927037383</v>
      </c>
      <c r="AE232" s="40">
        <v>0.004122825549816526</v>
      </c>
      <c r="AG232" s="40">
        <v>0.020430247049932494</v>
      </c>
      <c r="AH232" s="40">
        <v>0.0003728576965087766</v>
      </c>
      <c r="AI232" s="40">
        <v>0.020402296747837098</v>
      </c>
      <c r="AK232" s="40">
        <v>0</v>
      </c>
      <c r="AM232" s="40">
        <v>0.012443790525194098</v>
      </c>
      <c r="AQ232" s="22">
        <v>0.0119218665244381</v>
      </c>
      <c r="AR232" s="22">
        <v>0.007375466307614565</v>
      </c>
      <c r="AS232" s="22">
        <v>0.00471739095292565</v>
      </c>
      <c r="AT232" s="22">
        <v>0.006543188784382027</v>
      </c>
      <c r="AU232" s="22">
        <v>0.00222606814408069</v>
      </c>
      <c r="AV232" s="60"/>
      <c r="AW232" s="61">
        <f>SQRT(AQ232*AQ232+AS232*AS232+AR232*AR232)</f>
        <v>0.014791287370747015</v>
      </c>
      <c r="AX232" s="62">
        <f t="shared" si="36"/>
        <v>0.012443790525194098</v>
      </c>
      <c r="AY232" s="62">
        <f t="shared" si="30"/>
        <v>0.004122825549816526</v>
      </c>
      <c r="AZ232" s="62">
        <f t="shared" si="31"/>
        <v>0.020430247049932494</v>
      </c>
      <c r="BA232" s="62">
        <f t="shared" si="32"/>
        <v>0.020405703502909427</v>
      </c>
    </row>
    <row r="233" spans="1:53" ht="11.25">
      <c r="A233" s="28"/>
      <c r="B233" s="16" t="s">
        <v>22</v>
      </c>
      <c r="C233" s="22">
        <v>1.1793635029727507</v>
      </c>
      <c r="D233" s="22">
        <v>0.3958411054491026</v>
      </c>
      <c r="E233" s="22">
        <v>0</v>
      </c>
      <c r="F233" s="22">
        <v>0.2796510436442649</v>
      </c>
      <c r="G233" s="22">
        <v>0.11273443748244744</v>
      </c>
      <c r="H233" s="22">
        <v>0.22764391513167925</v>
      </c>
      <c r="I233" s="22">
        <v>0</v>
      </c>
      <c r="J233" s="22">
        <v>0</v>
      </c>
      <c r="K233" s="22">
        <v>0</v>
      </c>
      <c r="L233" s="22">
        <v>0.8412294570298802</v>
      </c>
      <c r="M233" s="22">
        <v>0</v>
      </c>
      <c r="N233" s="22">
        <v>0</v>
      </c>
      <c r="O233" s="22">
        <v>0</v>
      </c>
      <c r="P233" s="22">
        <v>0.23810147619450694</v>
      </c>
      <c r="Q233" s="22">
        <v>0.18078013535479504</v>
      </c>
      <c r="R233" s="22">
        <v>0</v>
      </c>
      <c r="S233" s="7">
        <v>3.4553450732594273</v>
      </c>
      <c r="T233" s="7">
        <v>2.2759815702866764</v>
      </c>
      <c r="U233" s="52">
        <f>(G233+H233+I233+K233+M233)/(D233+F233+N233+O233+P233+Q233+R233)</f>
        <v>0.3110256887137352</v>
      </c>
      <c r="V233" s="52">
        <f>P233+Q233+R233</f>
        <v>0.418881611549302</v>
      </c>
      <c r="W233" s="52">
        <f>L233+N233+O233</f>
        <v>0.8412294570298802</v>
      </c>
      <c r="X233" s="52">
        <f>D233</f>
        <v>0.3958411054491026</v>
      </c>
      <c r="Y233" s="52">
        <f>F233</f>
        <v>0.2796510436442649</v>
      </c>
      <c r="Z233" s="52">
        <f>G233+H233+I233+K233+M233</f>
        <v>0.3403783526141267</v>
      </c>
      <c r="AA233" s="7"/>
      <c r="AB233" s="46"/>
      <c r="AC233" s="18" t="s">
        <v>22</v>
      </c>
      <c r="AD233" s="40">
        <v>0.05545086670796451</v>
      </c>
      <c r="AE233" s="40">
        <v>0.0032933877449884265</v>
      </c>
      <c r="AG233" s="40">
        <v>0.00680434308890997</v>
      </c>
      <c r="AH233" s="40">
        <v>0.0050572321706310345</v>
      </c>
      <c r="AI233" s="40">
        <v>0.03473739065324768</v>
      </c>
      <c r="AM233" s="40">
        <v>0.04699699187965195</v>
      </c>
      <c r="AQ233" s="22">
        <v>0.002040038869153975</v>
      </c>
      <c r="AR233" s="22">
        <v>0.004462802166877272</v>
      </c>
      <c r="AT233" s="22">
        <v>0.043647797141333</v>
      </c>
      <c r="AU233" s="22">
        <v>0.09097606800007067</v>
      </c>
      <c r="AV233" s="60"/>
      <c r="AW233" s="61">
        <f>SQRT(AQ233*AQ233+AS233*AS233+AR233*AR233)</f>
        <v>0.004906970732370787</v>
      </c>
      <c r="AX233" s="62">
        <f t="shared" si="36"/>
        <v>0.04699699187965195</v>
      </c>
      <c r="AY233" s="62">
        <f t="shared" si="30"/>
        <v>0.0032933877449884265</v>
      </c>
      <c r="AZ233" s="62">
        <f t="shared" si="31"/>
        <v>0.00680434308890997</v>
      </c>
      <c r="BA233" s="62">
        <f t="shared" si="32"/>
        <v>0.035103588230037175</v>
      </c>
    </row>
    <row r="234" spans="1:53" ht="11.25">
      <c r="A234" s="28"/>
      <c r="B234" s="16" t="s">
        <v>23</v>
      </c>
      <c r="C234" s="22">
        <v>1.0401223572264615</v>
      </c>
      <c r="D234" s="22">
        <v>0</v>
      </c>
      <c r="E234" s="22">
        <v>0</v>
      </c>
      <c r="F234" s="22">
        <v>0.24847218502582197</v>
      </c>
      <c r="G234" s="22">
        <v>0.05976201973622797</v>
      </c>
      <c r="H234" s="22">
        <v>0.1606548821845193</v>
      </c>
      <c r="I234" s="22">
        <v>0</v>
      </c>
      <c r="J234" s="22">
        <v>0</v>
      </c>
      <c r="K234" s="22">
        <v>0</v>
      </c>
      <c r="L234" s="22">
        <v>0.2702298926932221</v>
      </c>
      <c r="M234" s="22">
        <v>0</v>
      </c>
      <c r="N234" s="22">
        <v>0</v>
      </c>
      <c r="O234" s="22">
        <v>0</v>
      </c>
      <c r="P234" s="22">
        <v>0.15996163691025764</v>
      </c>
      <c r="Q234" s="22">
        <v>0.12423223118222557</v>
      </c>
      <c r="R234" s="22">
        <v>0</v>
      </c>
      <c r="S234" s="7">
        <v>2.0634352049587363</v>
      </c>
      <c r="T234" s="7">
        <v>1.0233128477322748</v>
      </c>
      <c r="U234" s="52">
        <f>(G234+H234+I234+K234+M234)/(D234+F234+N234+O234+P234+Q234+R234)</f>
        <v>0.4137994164080748</v>
      </c>
      <c r="V234" s="52">
        <f>P234+Q234+R234</f>
        <v>0.2841938680924832</v>
      </c>
      <c r="W234" s="52">
        <f>L234+N234+O234</f>
        <v>0.2702298926932221</v>
      </c>
      <c r="X234" s="52">
        <f>D234</f>
        <v>0</v>
      </c>
      <c r="Y234" s="52">
        <f>F234</f>
        <v>0.24847218502582197</v>
      </c>
      <c r="Z234" s="52">
        <f>G234+H234+I234+K234+M234</f>
        <v>0.22041690192074725</v>
      </c>
      <c r="AA234" s="7"/>
      <c r="AB234" s="46"/>
      <c r="AC234" s="18" t="s">
        <v>23</v>
      </c>
      <c r="AD234" s="40">
        <v>0.21665977294373429</v>
      </c>
      <c r="AG234" s="40">
        <v>0.0064920430802320635</v>
      </c>
      <c r="AH234" s="40">
        <v>0.00420119296683514</v>
      </c>
      <c r="AI234" s="40">
        <v>0.0033684863972650346</v>
      </c>
      <c r="AM234" s="40">
        <v>0.015093301666841351</v>
      </c>
      <c r="AQ234" s="22">
        <v>0.00045684782639458387</v>
      </c>
      <c r="AR234" s="22">
        <v>0.0063417967312601065</v>
      </c>
      <c r="AT234" s="22">
        <v>0.20195640934535866</v>
      </c>
      <c r="AU234" s="22">
        <v>0.01352727540387945</v>
      </c>
      <c r="AV234" s="60"/>
      <c r="AW234" s="61">
        <f>SQRT(AQ234*AQ234+AS234*AS234+AR234*AR234)</f>
        <v>0.006358230549225376</v>
      </c>
      <c r="AX234" s="62">
        <f t="shared" si="36"/>
        <v>0.015093301666841351</v>
      </c>
      <c r="AY234" s="62">
        <f t="shared" si="30"/>
        <v>0</v>
      </c>
      <c r="AZ234" s="62">
        <f t="shared" si="31"/>
        <v>0.0064920430802320635</v>
      </c>
      <c r="BA234" s="62">
        <f t="shared" si="32"/>
        <v>0.005384860532376361</v>
      </c>
    </row>
    <row r="235" spans="1:53" ht="12" thickBot="1">
      <c r="A235" s="28"/>
      <c r="B235" s="17" t="s">
        <v>24</v>
      </c>
      <c r="C235" s="22">
        <v>5.20288635641382</v>
      </c>
      <c r="D235" s="22">
        <v>0</v>
      </c>
      <c r="E235" s="22">
        <v>0</v>
      </c>
      <c r="F235" s="22">
        <v>0.37260581504908236</v>
      </c>
      <c r="G235" s="22">
        <v>0.03982239338574132</v>
      </c>
      <c r="H235" s="22">
        <v>0.3463771012714078</v>
      </c>
      <c r="I235" s="22">
        <v>0</v>
      </c>
      <c r="J235" s="22">
        <v>0</v>
      </c>
      <c r="K235" s="22">
        <v>0</v>
      </c>
      <c r="L235" s="22">
        <v>0.3012616310860289</v>
      </c>
      <c r="M235" s="22">
        <v>0</v>
      </c>
      <c r="N235" s="22">
        <v>0</v>
      </c>
      <c r="O235" s="22">
        <v>0</v>
      </c>
      <c r="P235" s="22">
        <v>0.08811930145257298</v>
      </c>
      <c r="Q235" s="22">
        <v>0.06729551792369041</v>
      </c>
      <c r="R235" s="22">
        <v>0</v>
      </c>
      <c r="S235" s="7">
        <v>6.418368116582343</v>
      </c>
      <c r="T235" s="7">
        <v>1.2154817601685233</v>
      </c>
      <c r="U235" s="52">
        <f>(G235+H235+I235+K235+M235)/(D235+F235+N235+O235+P235+Q235+R235)</f>
        <v>0.7314098530968528</v>
      </c>
      <c r="V235" s="52">
        <f>P235+Q235+R235</f>
        <v>0.1554148193762634</v>
      </c>
      <c r="W235" s="52">
        <f>L235+N235+O235</f>
        <v>0.3012616310860289</v>
      </c>
      <c r="X235" s="52">
        <f>D235</f>
        <v>0</v>
      </c>
      <c r="Y235" s="52">
        <f>F235</f>
        <v>0.37260581504908236</v>
      </c>
      <c r="Z235" s="52">
        <f>G235+H235+I235+K235+M235</f>
        <v>0.38619949465714914</v>
      </c>
      <c r="AA235" s="7"/>
      <c r="AB235" s="46"/>
      <c r="AC235" s="18" t="s">
        <v>24</v>
      </c>
      <c r="AD235" s="40">
        <v>0.0893759547864712</v>
      </c>
      <c r="AG235" s="40">
        <v>0.00948404287290247</v>
      </c>
      <c r="AH235" s="40">
        <v>0.0014475264694434368</v>
      </c>
      <c r="AI235" s="40">
        <v>0.01421262945708656</v>
      </c>
      <c r="AM235" s="40">
        <v>0.010201672470129581</v>
      </c>
      <c r="AQ235" s="22">
        <v>0.003239105767115694</v>
      </c>
      <c r="AR235" s="22">
        <v>0.005733197482660714</v>
      </c>
      <c r="AT235" s="22">
        <v>0.10812610768384023</v>
      </c>
      <c r="AU235" s="22">
        <v>0.030162200931323428</v>
      </c>
      <c r="AV235" s="60"/>
      <c r="AW235" s="61">
        <f>SQRT(AQ235*AQ235+AS235*AS235+AR235*AR235)</f>
        <v>0.006584934285605993</v>
      </c>
      <c r="AX235" s="62">
        <f t="shared" si="36"/>
        <v>0.010201672470129581</v>
      </c>
      <c r="AY235" s="62">
        <f t="shared" si="30"/>
        <v>0</v>
      </c>
      <c r="AZ235" s="62">
        <f t="shared" si="31"/>
        <v>0.00948404287290247</v>
      </c>
      <c r="BA235" s="62">
        <f t="shared" si="32"/>
        <v>0.014286153049865594</v>
      </c>
    </row>
    <row r="236" spans="1:48" ht="12">
      <c r="A236" s="28"/>
      <c r="B236" s="15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AB236" s="15"/>
      <c r="AC236" s="15"/>
      <c r="AD236" s="36"/>
      <c r="AE236" s="37"/>
      <c r="AF236" s="37"/>
      <c r="AG236" s="37"/>
      <c r="AH236" s="37"/>
      <c r="AI236" s="38"/>
      <c r="AJ236" s="38"/>
      <c r="AK236" s="38"/>
      <c r="AL236" s="38"/>
      <c r="AM236" s="38"/>
      <c r="AN236" s="37"/>
      <c r="AO236" s="4"/>
      <c r="AP236" s="4"/>
      <c r="AQ236" s="4"/>
      <c r="AR236" s="4"/>
      <c r="AS236" s="50"/>
      <c r="AT236" s="50"/>
      <c r="AU236" s="50"/>
      <c r="AV236" s="38"/>
    </row>
    <row r="237" spans="2:44" ht="11.25">
      <c r="B237" s="3" t="s">
        <v>50</v>
      </c>
      <c r="AB237" s="11" t="s">
        <v>50</v>
      </c>
      <c r="AD237" s="45"/>
      <c r="AE237" s="45"/>
      <c r="AF237" s="45"/>
      <c r="AG237" s="45"/>
      <c r="AH237" s="45"/>
      <c r="AN237" s="45"/>
      <c r="AO237" s="49"/>
      <c r="AP237" s="49"/>
      <c r="AQ237" s="49"/>
      <c r="AR237" s="49"/>
    </row>
    <row r="238" spans="1:44" ht="11.25">
      <c r="A238" s="30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AD238" s="45"/>
      <c r="AE238" s="45"/>
      <c r="AF238" s="45"/>
      <c r="AG238" s="45"/>
      <c r="AH238" s="45"/>
      <c r="AN238" s="45"/>
      <c r="AO238" s="49"/>
      <c r="AP238" s="49"/>
      <c r="AQ238" s="49"/>
      <c r="AR238" s="49"/>
    </row>
    <row r="239" spans="1:34" ht="11.25">
      <c r="A239" s="1"/>
      <c r="B239" s="8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AB239" s="21"/>
      <c r="AC239" s="21"/>
      <c r="AD239" s="45"/>
      <c r="AE239" s="45"/>
      <c r="AF239" s="45"/>
      <c r="AG239" s="45"/>
      <c r="AH239" s="45"/>
    </row>
    <row r="240" spans="1:34" ht="11.25">
      <c r="A240" s="1"/>
      <c r="B240" s="10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AD240" s="45"/>
      <c r="AE240" s="45"/>
      <c r="AF240" s="45"/>
      <c r="AG240" s="45"/>
      <c r="AH240" s="45"/>
    </row>
    <row r="241" spans="1:17" ht="11.25">
      <c r="A241" s="1"/>
      <c r="B241" s="10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1.25">
      <c r="A242" s="1"/>
      <c r="B242" s="1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1.25">
      <c r="A243" s="1"/>
      <c r="B243" s="10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27" ht="11.25">
      <c r="A244" s="31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1.25">
      <c r="A245" s="31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54" s="3" customFormat="1" ht="11.25">
      <c r="A246" s="9"/>
      <c r="B246" s="12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12"/>
      <c r="AC246" s="12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9"/>
      <c r="AP246" s="49"/>
      <c r="AQ246" s="49"/>
      <c r="AR246" s="49"/>
      <c r="AS246" s="49"/>
      <c r="AT246" s="49"/>
      <c r="AU246" s="49"/>
      <c r="AV246" s="41"/>
      <c r="AW246" s="37"/>
      <c r="AX246" s="49"/>
      <c r="AY246" s="49"/>
      <c r="AZ246" s="49"/>
      <c r="BA246" s="49"/>
      <c r="BB246" s="49"/>
    </row>
    <row r="247" spans="1:27" ht="11.25">
      <c r="A247" s="31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1.25">
      <c r="A248" s="31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1.25">
      <c r="A249" s="31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1.25">
      <c r="A250" s="31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1.25">
      <c r="A251" s="31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1.25">
      <c r="A252" s="31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1.25">
      <c r="A253" s="31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1.25">
      <c r="A254" s="31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1.25">
      <c r="A255" s="31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1.25">
      <c r="A256" s="31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1.25">
      <c r="A257" s="31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1.25">
      <c r="A258" s="31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1.25">
      <c r="A259" s="31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1.25">
      <c r="A260" s="31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1.25">
      <c r="A261" s="31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17" ht="11.25">
      <c r="A262" s="1"/>
      <c r="B262" s="10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1.25">
      <c r="A263" s="1"/>
      <c r="B263" s="10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1.25">
      <c r="A264" s="1"/>
      <c r="B264" s="10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1.25">
      <c r="A265" s="1"/>
      <c r="B265" s="10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1.25">
      <c r="A266" s="1"/>
      <c r="B266" s="10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1.25">
      <c r="A267" s="1"/>
      <c r="B267" s="10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1.25">
      <c r="A268" s="1"/>
      <c r="B268" s="10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1.25">
      <c r="A269" s="1"/>
      <c r="B269" s="10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1.25">
      <c r="A270" s="1"/>
      <c r="B270" s="10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1.25">
      <c r="A271" s="1"/>
      <c r="B271" s="10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1.25">
      <c r="A272" s="1"/>
      <c r="B272" s="10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1.25">
      <c r="A273" s="1"/>
      <c r="B273" s="10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1.25">
      <c r="A274" s="1"/>
      <c r="B274" s="10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1.25">
      <c r="A275" s="1"/>
      <c r="B275" s="10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1.25">
      <c r="A276" s="1"/>
      <c r="B276" s="10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1.25">
      <c r="A277" s="1"/>
      <c r="B277" s="10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1.25">
      <c r="A278" s="1"/>
      <c r="B278" s="10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1.25">
      <c r="A279" s="1"/>
      <c r="B279" s="10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1.25">
      <c r="A280" s="1"/>
      <c r="B280" s="10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1.25">
      <c r="A281" s="1"/>
      <c r="B281" s="10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1.25">
      <c r="A282" s="1"/>
      <c r="B282" s="10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1.25">
      <c r="A283" s="1"/>
      <c r="B283" s="10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1.25">
      <c r="A284" s="1"/>
      <c r="B284" s="10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1.25">
      <c r="A285" s="1"/>
      <c r="B285" s="10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1.25">
      <c r="A286" s="1"/>
      <c r="B286" s="10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1.25">
      <c r="A287" s="1"/>
      <c r="B287" s="10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1.25">
      <c r="A288" s="1"/>
      <c r="B288" s="10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1.25">
      <c r="A289" s="1"/>
      <c r="B289" s="10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1.25">
      <c r="A290" s="1"/>
      <c r="B290" s="10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1.25">
      <c r="A291" s="1"/>
      <c r="B291" s="10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1.25">
      <c r="A292" s="1"/>
      <c r="B292" s="10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1.25">
      <c r="A293" s="1"/>
      <c r="B293" s="10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1.25">
      <c r="A294" s="1"/>
      <c r="B294" s="10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1.25">
      <c r="A295" s="1"/>
      <c r="B295" s="10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1.25">
      <c r="A296" s="1"/>
      <c r="B296" s="1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1.25">
      <c r="A297" s="1"/>
      <c r="B297" s="10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1.25">
      <c r="A298" s="1"/>
      <c r="B298" s="10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1.25">
      <c r="A299" s="1"/>
      <c r="B299" s="10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1.25">
      <c r="A300" s="1"/>
      <c r="B300" s="10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1.25">
      <c r="A301" s="1"/>
      <c r="B301" s="10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 </cp:lastModifiedBy>
  <cp:lastPrinted>2006-11-06T21:33:40Z</cp:lastPrinted>
  <dcterms:created xsi:type="dcterms:W3CDTF">2006-07-26T12:16:27Z</dcterms:created>
  <dcterms:modified xsi:type="dcterms:W3CDTF">2007-10-18T08:10:53Z</dcterms:modified>
  <cp:category/>
  <cp:version/>
  <cp:contentType/>
  <cp:contentStatus/>
</cp:coreProperties>
</file>