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mpagnes\OUTPACE\Results\POC-PON\"/>
    </mc:Choice>
  </mc:AlternateContent>
  <bookViews>
    <workbookView xWindow="0" yWindow="0" windowWidth="25200" windowHeight="11985"/>
  </bookViews>
  <sheets>
    <sheet name="READ ME" sheetId="2" r:id="rId1"/>
    <sheet name="final data" sheetId="1" r:id="rId2"/>
    <sheet name="stock calculation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3" l="1"/>
  <c r="N4" i="3"/>
  <c r="N5" i="3"/>
  <c r="N6" i="3"/>
  <c r="N7" i="3"/>
  <c r="N8" i="3"/>
  <c r="N9" i="3"/>
  <c r="N10" i="3"/>
  <c r="N11" i="3"/>
  <c r="N12" i="3"/>
  <c r="N13" i="3"/>
  <c r="N14" i="3"/>
  <c r="N15" i="3"/>
  <c r="N16" i="3"/>
  <c r="N17" i="3"/>
  <c r="N18" i="3"/>
  <c r="N19" i="3"/>
  <c r="N2" i="3"/>
  <c r="H213" i="3"/>
  <c r="H212" i="3" s="1"/>
  <c r="H211" i="3" s="1"/>
  <c r="H210" i="3" s="1"/>
  <c r="H209" i="3" s="1"/>
  <c r="H208" i="3" s="1"/>
  <c r="H207" i="3" s="1"/>
  <c r="H206" i="3" s="1"/>
  <c r="H205" i="3" s="1"/>
  <c r="H204" i="3" s="1"/>
  <c r="I213" i="3"/>
  <c r="I212" i="3" s="1"/>
  <c r="I211" i="3" s="1"/>
  <c r="I210" i="3" s="1"/>
  <c r="I209" i="3" s="1"/>
  <c r="I208" i="3" s="1"/>
  <c r="I207" i="3" s="1"/>
  <c r="I206" i="3" s="1"/>
  <c r="I205" i="3" s="1"/>
  <c r="I204" i="3" s="1"/>
  <c r="I203" i="3"/>
  <c r="I202" i="3" s="1"/>
  <c r="I201" i="3" s="1"/>
  <c r="I200" i="3" s="1"/>
  <c r="I199" i="3" s="1"/>
  <c r="I198" i="3" s="1"/>
  <c r="I197" i="3" s="1"/>
  <c r="I196" i="3" s="1"/>
  <c r="I195" i="3" s="1"/>
  <c r="I194" i="3" s="1"/>
  <c r="H203" i="3"/>
  <c r="H202" i="3" s="1"/>
  <c r="H201" i="3" s="1"/>
  <c r="H200" i="3" s="1"/>
  <c r="H199" i="3" s="1"/>
  <c r="H198" i="3" s="1"/>
  <c r="H197" i="3" s="1"/>
  <c r="H196" i="3" s="1"/>
  <c r="H195" i="3" s="1"/>
  <c r="H194" i="3" s="1"/>
  <c r="H193" i="3"/>
  <c r="H192" i="3" s="1"/>
  <c r="H191" i="3" s="1"/>
  <c r="H190" i="3" s="1"/>
  <c r="H189" i="3" s="1"/>
  <c r="H188" i="3" s="1"/>
  <c r="H187" i="3" s="1"/>
  <c r="H186" i="3" s="1"/>
  <c r="H185" i="3" s="1"/>
  <c r="H184" i="3" s="1"/>
  <c r="H183" i="3" s="1"/>
  <c r="I193" i="3"/>
  <c r="I192" i="3" s="1"/>
  <c r="I191" i="3" s="1"/>
  <c r="I190" i="3" s="1"/>
  <c r="I189" i="3" s="1"/>
  <c r="I188" i="3" s="1"/>
  <c r="I187" i="3" s="1"/>
  <c r="I186" i="3" s="1"/>
  <c r="I185" i="3" s="1"/>
  <c r="I184" i="3" s="1"/>
  <c r="I183" i="3" s="1"/>
  <c r="H182" i="3"/>
  <c r="H181" i="3" s="1"/>
  <c r="H180" i="3" s="1"/>
  <c r="H179" i="3" s="1"/>
  <c r="H178" i="3" s="1"/>
  <c r="H177" i="3" s="1"/>
  <c r="H176" i="3" s="1"/>
  <c r="H175" i="3" s="1"/>
  <c r="H174" i="3" s="1"/>
  <c r="I182" i="3"/>
  <c r="I181" i="3" s="1"/>
  <c r="I180" i="3" s="1"/>
  <c r="I179" i="3" s="1"/>
  <c r="I178" i="3" s="1"/>
  <c r="I177" i="3" s="1"/>
  <c r="I176" i="3" s="1"/>
  <c r="I175" i="3" s="1"/>
  <c r="I174" i="3" s="1"/>
  <c r="I163" i="3"/>
  <c r="I162" i="3" s="1"/>
  <c r="I161" i="3" s="1"/>
  <c r="I160" i="3" s="1"/>
  <c r="I159" i="3" s="1"/>
  <c r="I158" i="3" s="1"/>
  <c r="I157" i="3" s="1"/>
  <c r="I156" i="3" s="1"/>
  <c r="I155" i="3" s="1"/>
  <c r="I154" i="3" s="1"/>
  <c r="I153" i="3" s="1"/>
  <c r="H163" i="3"/>
  <c r="H162" i="3" s="1"/>
  <c r="H161" i="3" s="1"/>
  <c r="H160" i="3" s="1"/>
  <c r="H159" i="3" s="1"/>
  <c r="H158" i="3" s="1"/>
  <c r="H157" i="3" s="1"/>
  <c r="H156" i="3" s="1"/>
  <c r="H155" i="3" s="1"/>
  <c r="H154" i="3" s="1"/>
  <c r="H153" i="3" s="1"/>
  <c r="H152" i="3"/>
  <c r="H151" i="3" s="1"/>
  <c r="H150" i="3" s="1"/>
  <c r="H149" i="3" s="1"/>
  <c r="H148" i="3" s="1"/>
  <c r="H147" i="3" s="1"/>
  <c r="H146" i="3" s="1"/>
  <c r="H145" i="3" s="1"/>
  <c r="H144" i="3" s="1"/>
  <c r="H143" i="3" s="1"/>
  <c r="H142" i="3" s="1"/>
  <c r="H141" i="3" s="1"/>
  <c r="I152" i="3"/>
  <c r="I151" i="3" s="1"/>
  <c r="I150" i="3" s="1"/>
  <c r="I149" i="3" s="1"/>
  <c r="I148" i="3" s="1"/>
  <c r="I147" i="3" s="1"/>
  <c r="I146" i="3" s="1"/>
  <c r="I145" i="3" s="1"/>
  <c r="I144" i="3" s="1"/>
  <c r="I143" i="3" s="1"/>
  <c r="I142" i="3" s="1"/>
  <c r="I141" i="3" s="1"/>
  <c r="H140" i="3"/>
  <c r="H139" i="3" s="1"/>
  <c r="H138" i="3" s="1"/>
  <c r="H137" i="3" s="1"/>
  <c r="H136" i="3" s="1"/>
  <c r="H135" i="3" s="1"/>
  <c r="H134" i="3" s="1"/>
  <c r="H133" i="3" s="1"/>
  <c r="H132" i="3" s="1"/>
  <c r="H131" i="3" s="1"/>
  <c r="H130" i="3" s="1"/>
  <c r="H129" i="3" s="1"/>
  <c r="I140" i="3"/>
  <c r="I139" i="3" s="1"/>
  <c r="I138" i="3" s="1"/>
  <c r="I137" i="3" s="1"/>
  <c r="I136" i="3" s="1"/>
  <c r="I135" i="3" s="1"/>
  <c r="I134" i="3" s="1"/>
  <c r="I133" i="3" s="1"/>
  <c r="I132" i="3" s="1"/>
  <c r="I131" i="3" s="1"/>
  <c r="I130" i="3" s="1"/>
  <c r="I129" i="3" s="1"/>
  <c r="H128" i="3"/>
  <c r="H127" i="3" s="1"/>
  <c r="H126" i="3" s="1"/>
  <c r="H125" i="3" s="1"/>
  <c r="H124" i="3" s="1"/>
  <c r="H123" i="3" s="1"/>
  <c r="H122" i="3" s="1"/>
  <c r="H121" i="3" s="1"/>
  <c r="H120" i="3" s="1"/>
  <c r="H119" i="3" s="1"/>
  <c r="I128" i="3"/>
  <c r="I127" i="3" s="1"/>
  <c r="I126" i="3" s="1"/>
  <c r="I125" i="3" s="1"/>
  <c r="I124" i="3" s="1"/>
  <c r="I123" i="3" s="1"/>
  <c r="I122" i="3" s="1"/>
  <c r="I121" i="3" s="1"/>
  <c r="I120" i="3" s="1"/>
  <c r="I119" i="3" s="1"/>
  <c r="H118" i="3"/>
  <c r="H117" i="3" s="1"/>
  <c r="H116" i="3" s="1"/>
  <c r="H115" i="3" s="1"/>
  <c r="H114" i="3" s="1"/>
  <c r="H113" i="3" s="1"/>
  <c r="H112" i="3" s="1"/>
  <c r="H111" i="3" s="1"/>
  <c r="H110" i="3" s="1"/>
  <c r="H109" i="3" s="1"/>
  <c r="H108" i="3" s="1"/>
  <c r="H107" i="3" s="1"/>
  <c r="I118" i="3"/>
  <c r="I117" i="3" s="1"/>
  <c r="I116" i="3" s="1"/>
  <c r="I115" i="3" s="1"/>
  <c r="I114" i="3" s="1"/>
  <c r="I113" i="3" s="1"/>
  <c r="I112" i="3" s="1"/>
  <c r="I111" i="3" s="1"/>
  <c r="I110" i="3" s="1"/>
  <c r="I109" i="3" s="1"/>
  <c r="I108" i="3" s="1"/>
  <c r="I107" i="3" s="1"/>
  <c r="H106" i="3"/>
  <c r="H105" i="3" s="1"/>
  <c r="H104" i="3" s="1"/>
  <c r="H103" i="3" s="1"/>
  <c r="H102" i="3" s="1"/>
  <c r="H101" i="3" s="1"/>
  <c r="H100" i="3" s="1"/>
  <c r="H99" i="3" s="1"/>
  <c r="H98" i="3" s="1"/>
  <c r="H97" i="3" s="1"/>
  <c r="H96" i="3" s="1"/>
  <c r="I106" i="3"/>
  <c r="I105" i="3" s="1"/>
  <c r="I104" i="3" s="1"/>
  <c r="I103" i="3" s="1"/>
  <c r="I102" i="3" s="1"/>
  <c r="I101" i="3" s="1"/>
  <c r="I100" i="3" s="1"/>
  <c r="I99" i="3" s="1"/>
  <c r="I98" i="3" s="1"/>
  <c r="I97" i="3" s="1"/>
  <c r="I96" i="3" s="1"/>
  <c r="H95" i="3"/>
  <c r="H94" i="3" s="1"/>
  <c r="H93" i="3" s="1"/>
  <c r="H92" i="3" s="1"/>
  <c r="H91" i="3" s="1"/>
  <c r="H90" i="3" s="1"/>
  <c r="H89" i="3" s="1"/>
  <c r="H88" i="3" s="1"/>
  <c r="H87" i="3" s="1"/>
  <c r="H86" i="3" s="1"/>
  <c r="H85" i="3" s="1"/>
  <c r="H84" i="3" s="1"/>
  <c r="I95" i="3"/>
  <c r="I94" i="3" s="1"/>
  <c r="I93" i="3" s="1"/>
  <c r="I92" i="3" s="1"/>
  <c r="I91" i="3" s="1"/>
  <c r="I90" i="3" s="1"/>
  <c r="I89" i="3" s="1"/>
  <c r="I88" i="3" s="1"/>
  <c r="I87" i="3" s="1"/>
  <c r="I86" i="3" s="1"/>
  <c r="I85" i="3" s="1"/>
  <c r="I84" i="3" s="1"/>
  <c r="H83" i="3"/>
  <c r="H82" i="3" s="1"/>
  <c r="H81" i="3" s="1"/>
  <c r="H80" i="3" s="1"/>
  <c r="H79" i="3" s="1"/>
  <c r="H78" i="3" s="1"/>
  <c r="H77" i="3" s="1"/>
  <c r="H76" i="3" s="1"/>
  <c r="H75" i="3" s="1"/>
  <c r="H74" i="3" s="1"/>
  <c r="H73" i="3" s="1"/>
  <c r="H72" i="3" s="1"/>
  <c r="I83" i="3"/>
  <c r="I82" i="3" s="1"/>
  <c r="I81" i="3" s="1"/>
  <c r="I80" i="3" s="1"/>
  <c r="I79" i="3" s="1"/>
  <c r="I78" i="3" s="1"/>
  <c r="I77" i="3" s="1"/>
  <c r="I76" i="3" s="1"/>
  <c r="I75" i="3" s="1"/>
  <c r="I74" i="3" s="1"/>
  <c r="I73" i="3" s="1"/>
  <c r="I72" i="3" s="1"/>
  <c r="H71" i="3"/>
  <c r="H70" i="3" s="1"/>
  <c r="H69" i="3" s="1"/>
  <c r="H68" i="3" s="1"/>
  <c r="H67" i="3" s="1"/>
  <c r="H66" i="3" s="1"/>
  <c r="H65" i="3" s="1"/>
  <c r="H64" i="3" s="1"/>
  <c r="H63" i="3" s="1"/>
  <c r="H62" i="3" s="1"/>
  <c r="H61" i="3" s="1"/>
  <c r="H60" i="3" s="1"/>
  <c r="I71" i="3"/>
  <c r="I70" i="3" s="1"/>
  <c r="I69" i="3" s="1"/>
  <c r="I68" i="3" s="1"/>
  <c r="I67" i="3" s="1"/>
  <c r="I66" i="3" s="1"/>
  <c r="I65" i="3" s="1"/>
  <c r="I64" i="3" s="1"/>
  <c r="I63" i="3" s="1"/>
  <c r="I62" i="3" s="1"/>
  <c r="I61" i="3" s="1"/>
  <c r="I60" i="3" s="1"/>
  <c r="I59" i="3"/>
  <c r="I58" i="3" s="1"/>
  <c r="I57" i="3" s="1"/>
  <c r="I56" i="3" s="1"/>
  <c r="I54" i="3" s="1"/>
  <c r="I53" i="3" s="1"/>
  <c r="I52" i="3" s="1"/>
  <c r="I51" i="3" s="1"/>
  <c r="I50" i="3" s="1"/>
  <c r="I49" i="3" s="1"/>
  <c r="I48" i="3" s="1"/>
  <c r="H59" i="3"/>
  <c r="H58" i="3" s="1"/>
  <c r="H57" i="3" s="1"/>
  <c r="H56" i="3" s="1"/>
  <c r="H55" i="3" s="1"/>
  <c r="H54" i="3" s="1"/>
  <c r="H53" i="3" s="1"/>
  <c r="H52" i="3" s="1"/>
  <c r="H51" i="3" s="1"/>
  <c r="H50" i="3" s="1"/>
  <c r="H49" i="3" s="1"/>
  <c r="H48" i="3" s="1"/>
  <c r="H47" i="3"/>
  <c r="I47" i="3" l="1"/>
  <c r="I46" i="3" s="1"/>
  <c r="I45" i="3" s="1"/>
  <c r="I44" i="3" s="1"/>
  <c r="I43" i="3" s="1"/>
  <c r="I42" i="3" s="1"/>
  <c r="I41" i="3" s="1"/>
  <c r="I40" i="3" s="1"/>
  <c r="I39" i="3" s="1"/>
  <c r="I38" i="3" s="1"/>
  <c r="I37" i="3" s="1"/>
  <c r="I36" i="3" s="1"/>
  <c r="H46" i="3"/>
  <c r="H45" i="3" s="1"/>
  <c r="H44" i="3" s="1"/>
  <c r="H43" i="3" s="1"/>
  <c r="H42" i="3" s="1"/>
  <c r="H41" i="3" s="1"/>
  <c r="H40" i="3" s="1"/>
  <c r="H39" i="3" s="1"/>
  <c r="H38" i="3" s="1"/>
  <c r="H37" i="3" s="1"/>
  <c r="H36" i="3" s="1"/>
  <c r="H35" i="3" l="1"/>
  <c r="H34" i="3" s="1"/>
  <c r="H33" i="3" s="1"/>
  <c r="H32" i="3" s="1"/>
  <c r="H31" i="3" s="1"/>
  <c r="H30" i="3" s="1"/>
  <c r="H29" i="3" s="1"/>
  <c r="H28" i="3" s="1"/>
  <c r="H27" i="3" s="1"/>
  <c r="H26" i="3" s="1"/>
  <c r="H25" i="3" s="1"/>
  <c r="I35" i="3"/>
  <c r="I34" i="3" s="1"/>
  <c r="I33" i="3" s="1"/>
  <c r="I32" i="3" s="1"/>
  <c r="I31" i="3" s="1"/>
  <c r="I30" i="3" s="1"/>
  <c r="I29" i="3" s="1"/>
  <c r="I28" i="3" s="1"/>
  <c r="I27" i="3" s="1"/>
  <c r="I26" i="3" s="1"/>
  <c r="I25" i="3" s="1"/>
  <c r="I24" i="3"/>
  <c r="I23" i="3" s="1"/>
  <c r="I22" i="3" s="1"/>
  <c r="I21" i="3" s="1"/>
  <c r="I20" i="3" s="1"/>
  <c r="I19" i="3" s="1"/>
  <c r="I18" i="3" s="1"/>
  <c r="I17" i="3" s="1"/>
  <c r="I16" i="3" s="1"/>
  <c r="I15" i="3" s="1"/>
  <c r="I14" i="3" s="1"/>
  <c r="I13" i="3" s="1"/>
  <c r="H24" i="3"/>
  <c r="H23" i="3" s="1"/>
  <c r="H22" i="3" s="1"/>
  <c r="H21" i="3" s="1"/>
  <c r="H20" i="3" s="1"/>
  <c r="H19" i="3" s="1"/>
  <c r="H18" i="3" s="1"/>
  <c r="H17" i="3" s="1"/>
  <c r="H16" i="3" s="1"/>
  <c r="H15" i="3" s="1"/>
  <c r="H14" i="3" s="1"/>
  <c r="H13" i="3" s="1"/>
  <c r="I12" i="3"/>
  <c r="I11" i="3" s="1"/>
  <c r="I10" i="3" s="1"/>
  <c r="I9" i="3" s="1"/>
  <c r="I8" i="3" s="1"/>
  <c r="I7" i="3" s="1"/>
  <c r="I6" i="3" s="1"/>
  <c r="I5" i="3" s="1"/>
  <c r="I4" i="3" s="1"/>
  <c r="I3" i="3" s="1"/>
  <c r="I2" i="3" s="1"/>
  <c r="H12" i="3"/>
  <c r="H11" i="3" s="1"/>
  <c r="H10" i="3" s="1"/>
  <c r="H9" i="3" s="1"/>
  <c r="H8" i="3" s="1"/>
  <c r="H7" i="3" s="1"/>
  <c r="H6" i="3" s="1"/>
  <c r="H5" i="3" s="1"/>
  <c r="H4" i="3" s="1"/>
  <c r="H3" i="3" s="1"/>
  <c r="H2" i="3" s="1"/>
  <c r="J178" i="1" l="1"/>
</calcChain>
</file>

<file path=xl/comments1.xml><?xml version="1.0" encoding="utf-8"?>
<comments xmlns="http://schemas.openxmlformats.org/spreadsheetml/2006/main">
  <authors>
    <author>Karine LEBLANC</author>
  </authors>
  <commentList>
    <comment ref="E47" authorId="0" shapeId="0">
      <text>
        <r>
          <rPr>
            <b/>
            <sz val="9"/>
            <color indexed="81"/>
            <rFont val="Tahoma"/>
            <family val="2"/>
          </rPr>
          <t>Karine LEBLANC:</t>
        </r>
        <r>
          <rPr>
            <sz val="9"/>
            <color indexed="81"/>
            <rFont val="Tahoma"/>
            <family val="2"/>
          </rPr>
          <t xml:space="preserve">
extrapolé à 0,21 µM</t>
        </r>
      </text>
    </comment>
  </commentList>
</comments>
</file>

<file path=xl/sharedStrings.xml><?xml version="1.0" encoding="utf-8"?>
<sst xmlns="http://schemas.openxmlformats.org/spreadsheetml/2006/main" count="593" uniqueCount="73">
  <si>
    <t>CTD</t>
  </si>
  <si>
    <t>Station</t>
  </si>
  <si>
    <t>Prof</t>
  </si>
  <si>
    <t>Vol filtré (L)</t>
  </si>
  <si>
    <t>C/N</t>
  </si>
  <si>
    <t>SD1</t>
  </si>
  <si>
    <t>SD2</t>
  </si>
  <si>
    <t>SD3</t>
  </si>
  <si>
    <t>LDA</t>
  </si>
  <si>
    <t>SD4</t>
  </si>
  <si>
    <t>SD5</t>
  </si>
  <si>
    <t>SD6</t>
  </si>
  <si>
    <t>SD7</t>
  </si>
  <si>
    <t>SD8</t>
  </si>
  <si>
    <t>TMC12</t>
  </si>
  <si>
    <t>SD9</t>
  </si>
  <si>
    <t>SD10</t>
  </si>
  <si>
    <t>SD11</t>
  </si>
  <si>
    <t>SD12</t>
  </si>
  <si>
    <t>LDB</t>
  </si>
  <si>
    <t>SD13</t>
  </si>
  <si>
    <t>LDC</t>
  </si>
  <si>
    <t>SD14</t>
  </si>
  <si>
    <t>SD15</t>
  </si>
  <si>
    <t>-</t>
  </si>
  <si>
    <t>Comments</t>
  </si>
  <si>
    <t>lost sample</t>
  </si>
  <si>
    <t>UNKNOWN QUALITY</t>
  </si>
  <si>
    <t>GOOD QUALITY</t>
  </si>
  <si>
    <t>QUESTIONABLE QUALITY</t>
  </si>
  <si>
    <t>BAD QUALITY</t>
  </si>
  <si>
    <t>All data &lt; LD is categorized as 1</t>
  </si>
  <si>
    <t>LD = 1,35 µM C;  LD = 0,04 µM N</t>
  </si>
  <si>
    <t>Qflag C/N</t>
  </si>
  <si>
    <t>Qflag C</t>
  </si>
  <si>
    <t>Qflag N</t>
  </si>
  <si>
    <t>Tot PC in µM</t>
  </si>
  <si>
    <t>Tot PN in µM</t>
  </si>
  <si>
    <t>CHN PN 5 times on average Sandra's PON values</t>
  </si>
  <si>
    <t>0 &amp; 1 are used for profiles and stock calculations</t>
  </si>
  <si>
    <t>4 &amp; 8 should be excluded</t>
  </si>
  <si>
    <t>deleted data (negative after blank substraction)</t>
  </si>
  <si>
    <t>2-3 X  Sandra's PON values</t>
  </si>
  <si>
    <t>deleted C data (negative after blank substraction); 2-3 X  Sandra's PON values</t>
  </si>
  <si>
    <t>PON bigger than Sandra's PON (0,37 µM) in wet oxydation</t>
  </si>
  <si>
    <t>Niskin</t>
  </si>
  <si>
    <r>
      <t>On board p</t>
    </r>
    <r>
      <rPr>
        <sz val="11"/>
        <color theme="1"/>
        <rFont val="Calibri"/>
        <family val="2"/>
        <scheme val="minor"/>
      </rPr>
      <t>re-combusted (4h at 450°C) 25 mm GFF filters were used. They were combusted &lt;2 month before the cruise, and stored by groups of X20 in combusted aluminum foil in seperate ziplock bags. Nominal volume was 2 L. Filters were rinsed with daily filtered 0,22 µm seawater. A filter blank was stored every day for LD determination. Filters were stored on Eppendorfs. They were stored frozen on board (-20°C), then oven dried (60°C) in Nouméa before shipment to Marseille. Sample collection and filtrations were done on board by Valentina Paz Valdes Castro.</t>
    </r>
  </si>
  <si>
    <t>QUALITY FLAG (ODV flags)</t>
  </si>
  <si>
    <r>
      <rPr>
        <b/>
        <sz val="11"/>
        <color theme="1"/>
        <rFont val="Calibri"/>
        <family val="2"/>
        <scheme val="minor"/>
      </rPr>
      <t>At the laboratory in Marseille</t>
    </r>
    <r>
      <rPr>
        <sz val="11"/>
        <color theme="1"/>
        <rFont val="Calibri"/>
        <family val="2"/>
        <scheme val="minor"/>
      </rPr>
      <t xml:space="preserve"> : Samples were analyzed in February 2016. Upon pelletizing for CHN analyses, it was observed that many filters (but not all) were still wet, hence they were oven dried again (60°C) for several days before analyses.  Samples were pelletized in tin cups and analyzed for total carbon and nitrogen (no acidification steps) on a Perkin Elmer 2400 CHN analyzer. Calibration curves were made using at least 10 concentrations of diluted glycine, directly pipetted onto combusted GFF filters. Detection limit for total carbon was 1,35 µM and 0,04 µM for total nitrogen. A large number of carbon data are below the LD due to an insufficient volume filtered compared to the instrument LD. Sample analyses by Alain Fumenia and data validation by Karine Leblanc.</t>
    </r>
  </si>
  <si>
    <t>SD1 (0-200m)</t>
  </si>
  <si>
    <t>SD2 (0-200m)</t>
  </si>
  <si>
    <t>SD3 (0-200m)</t>
  </si>
  <si>
    <r>
      <rPr>
        <b/>
        <sz val="11"/>
        <color theme="1"/>
        <rFont val="Symbol"/>
        <family val="1"/>
        <charset val="2"/>
      </rPr>
      <t>S</t>
    </r>
    <r>
      <rPr>
        <b/>
        <sz val="11"/>
        <color theme="1"/>
        <rFont val="Calibri"/>
        <family val="2"/>
        <scheme val="minor"/>
      </rPr>
      <t>tot PC (mmol m</t>
    </r>
    <r>
      <rPr>
        <b/>
        <vertAlign val="superscript"/>
        <sz val="11"/>
        <color theme="1"/>
        <rFont val="Calibri"/>
        <family val="2"/>
        <scheme val="minor"/>
      </rPr>
      <t>-2</t>
    </r>
    <r>
      <rPr>
        <b/>
        <sz val="11"/>
        <color theme="1"/>
        <rFont val="Calibri"/>
        <family val="2"/>
        <scheme val="minor"/>
      </rPr>
      <t>)</t>
    </r>
  </si>
  <si>
    <r>
      <rPr>
        <b/>
        <sz val="11"/>
        <color theme="1"/>
        <rFont val="Symbol"/>
        <family val="1"/>
        <charset val="2"/>
      </rPr>
      <t>S</t>
    </r>
    <r>
      <rPr>
        <b/>
        <sz val="11"/>
        <color theme="1"/>
        <rFont val="Calibri"/>
        <family val="2"/>
        <scheme val="minor"/>
      </rPr>
      <t>tot PN (mmol m</t>
    </r>
    <r>
      <rPr>
        <b/>
        <vertAlign val="superscript"/>
        <sz val="11"/>
        <color theme="1"/>
        <rFont val="Calibri"/>
        <family val="2"/>
        <scheme val="minor"/>
      </rPr>
      <t>-2</t>
    </r>
    <r>
      <rPr>
        <b/>
        <sz val="11"/>
        <color theme="1"/>
        <rFont val="Calibri"/>
        <family val="2"/>
        <scheme val="minor"/>
      </rPr>
      <t>)</t>
    </r>
  </si>
  <si>
    <t>SD4 (0-200m)</t>
  </si>
  <si>
    <t>LD-A (0-200 m)</t>
  </si>
  <si>
    <t>SD5 (0-200m)</t>
  </si>
  <si>
    <t>SD6 (0-200m)</t>
  </si>
  <si>
    <t>SD7 (0-200m)</t>
  </si>
  <si>
    <t>SD8 (0-200m)</t>
  </si>
  <si>
    <t>SD9 (0-200m)</t>
  </si>
  <si>
    <t>SD10 (0-200m)</t>
  </si>
  <si>
    <t>SD11 (0-200m)</t>
  </si>
  <si>
    <t>SD12 (0-200m)</t>
  </si>
  <si>
    <t>LD-B (0-200m)</t>
  </si>
  <si>
    <t>SD13 (0-200m)</t>
  </si>
  <si>
    <t>LD-C (0-200m)</t>
  </si>
  <si>
    <t>SD-14 (0-200m)</t>
  </si>
  <si>
    <t>SD-15 (0-200m)</t>
  </si>
  <si>
    <t>A</t>
  </si>
  <si>
    <t>B</t>
  </si>
  <si>
    <t>C</t>
  </si>
  <si>
    <r>
      <rPr>
        <b/>
        <sz val="11"/>
        <color theme="1"/>
        <rFont val="Symbol"/>
        <family val="1"/>
        <charset val="2"/>
      </rPr>
      <t>S</t>
    </r>
    <r>
      <rPr>
        <b/>
        <sz val="11"/>
        <color theme="1"/>
        <rFont val="Calibri"/>
        <family val="2"/>
        <scheme val="minor"/>
      </rPr>
      <t>tot PC/</t>
    </r>
    <r>
      <rPr>
        <b/>
        <sz val="11"/>
        <color theme="1"/>
        <rFont val="Symbol"/>
        <family val="1"/>
        <charset val="2"/>
      </rPr>
      <t>S</t>
    </r>
    <r>
      <rPr>
        <b/>
        <sz val="11"/>
        <color theme="1"/>
        <rFont val="Calibri"/>
        <family val="2"/>
        <scheme val="minor"/>
      </rPr>
      <t>tot PN (mol:mol)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</si>
</sst>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color rgb="FFFF0000"/>
      <name val="Calibri"/>
      <family val="2"/>
      <scheme val="minor"/>
    </font>
    <font>
      <b/>
      <sz val="12"/>
      <name val="Calibri"/>
      <family val="2"/>
      <scheme val="minor"/>
    </font>
    <font>
      <sz val="11"/>
      <name val="Calibri"/>
      <family val="2"/>
      <scheme val="minor"/>
    </font>
    <font>
      <b/>
      <sz val="9"/>
      <color indexed="81"/>
      <name val="Tahoma"/>
      <family val="2"/>
    </font>
    <font>
      <sz val="9"/>
      <color indexed="81"/>
      <name val="Tahoma"/>
      <family val="2"/>
    </font>
    <font>
      <b/>
      <sz val="12"/>
      <color theme="0"/>
      <name val="Calibri"/>
      <family val="2"/>
      <scheme val="minor"/>
    </font>
    <font>
      <b/>
      <sz val="11"/>
      <color theme="1"/>
      <name val="Calibri"/>
      <family val="2"/>
      <scheme val="minor"/>
    </font>
    <font>
      <b/>
      <sz val="11"/>
      <name val="Calibri"/>
      <family val="2"/>
      <scheme val="minor"/>
    </font>
    <font>
      <sz val="9"/>
      <color theme="1"/>
      <name val="Calibri"/>
      <family val="2"/>
      <scheme val="minor"/>
    </font>
    <font>
      <sz val="9"/>
      <name val="Calibri"/>
      <family val="2"/>
      <scheme val="minor"/>
    </font>
    <font>
      <b/>
      <sz val="12"/>
      <color theme="1"/>
      <name val="Calibri"/>
      <family val="2"/>
      <scheme val="minor"/>
    </font>
    <font>
      <b/>
      <sz val="11"/>
      <color theme="1"/>
      <name val="Symbol"/>
      <family val="1"/>
      <charset val="2"/>
    </font>
    <font>
      <b/>
      <vertAlign val="superscript"/>
      <sz val="11"/>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s>
  <cellStyleXfs count="1">
    <xf numFmtId="0" fontId="0" fillId="0" borderId="0"/>
  </cellStyleXfs>
  <cellXfs count="106">
    <xf numFmtId="0" fontId="0" fillId="0" borderId="0" xfId="0"/>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0" fontId="0" fillId="0" borderId="2" xfId="0" applyFont="1" applyBorder="1" applyAlignment="1">
      <alignment horizont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0" fillId="0" borderId="1" xfId="0" applyFont="1" applyBorder="1" applyAlignment="1">
      <alignment horizontal="center"/>
    </xf>
    <xf numFmtId="0" fontId="3" fillId="0" borderId="1" xfId="0" applyNumberFormat="1" applyFont="1" applyFill="1" applyBorder="1" applyAlignment="1">
      <alignment horizontal="center" vertical="center"/>
    </xf>
    <xf numFmtId="0" fontId="0" fillId="0" borderId="1" xfId="0" applyBorder="1"/>
    <xf numFmtId="164" fontId="3" fillId="0" borderId="2"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0" fillId="0" borderId="3" xfId="0" applyFont="1" applyBorder="1" applyAlignment="1">
      <alignment horizontal="center"/>
    </xf>
    <xf numFmtId="0" fontId="0" fillId="0" borderId="2" xfId="0" applyBorder="1"/>
    <xf numFmtId="2" fontId="3" fillId="2" borderId="1" xfId="0" applyNumberFormat="1" applyFont="1" applyFill="1" applyBorder="1" applyAlignment="1">
      <alignment horizontal="center" vertical="center"/>
    </xf>
    <xf numFmtId="2" fontId="3" fillId="2" borderId="3" xfId="0" applyNumberFormat="1" applyFont="1" applyFill="1" applyBorder="1" applyAlignment="1">
      <alignment horizontal="center" vertical="center"/>
    </xf>
    <xf numFmtId="2" fontId="3" fillId="2" borderId="2"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center"/>
    </xf>
    <xf numFmtId="1" fontId="2"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0" fillId="0" borderId="2" xfId="0" applyNumberFormat="1" applyFill="1" applyBorder="1"/>
    <xf numFmtId="1" fontId="0" fillId="0" borderId="1" xfId="0" applyNumberFormat="1" applyFill="1" applyBorder="1"/>
    <xf numFmtId="0" fontId="0" fillId="0" borderId="8" xfId="0" applyBorder="1" applyAlignment="1">
      <alignment horizontal="center"/>
    </xf>
    <xf numFmtId="0" fontId="0" fillId="0" borderId="9" xfId="0" applyBorder="1" applyAlignment="1">
      <alignment horizontal="center"/>
    </xf>
    <xf numFmtId="0" fontId="0" fillId="0" borderId="9" xfId="0" applyBorder="1"/>
    <xf numFmtId="0" fontId="0" fillId="0" borderId="10" xfId="0" applyBorder="1"/>
    <xf numFmtId="0" fontId="0" fillId="0" borderId="11" xfId="0"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12" xfId="0" applyBorder="1"/>
    <xf numFmtId="0" fontId="0" fillId="0" borderId="4" xfId="0" applyBorder="1" applyAlignment="1">
      <alignment horizontal="center"/>
    </xf>
    <xf numFmtId="0" fontId="0" fillId="0" borderId="5" xfId="0" applyBorder="1" applyAlignment="1">
      <alignment horizontal="center"/>
    </xf>
    <xf numFmtId="0" fontId="0" fillId="0" borderId="5" xfId="0" applyBorder="1"/>
    <xf numFmtId="0" fontId="0" fillId="0" borderId="6" xfId="0" applyBorder="1"/>
    <xf numFmtId="0" fontId="0" fillId="0" borderId="1"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vertical="center"/>
    </xf>
    <xf numFmtId="2" fontId="1" fillId="0" borderId="7"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164" fontId="1" fillId="0" borderId="7"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0" fontId="0" fillId="0" borderId="3" xfId="0" applyBorder="1" applyAlignment="1">
      <alignment horizontal="center" vertical="center"/>
    </xf>
    <xf numFmtId="2"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0" fontId="0" fillId="0" borderId="13" xfId="0" applyBorder="1" applyAlignment="1">
      <alignment horizontal="center" vertical="center"/>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0" fillId="0" borderId="0" xfId="0" applyFill="1" applyBorder="1" applyAlignment="1">
      <alignment horizontal="left"/>
    </xf>
    <xf numFmtId="0" fontId="1" fillId="0" borderId="0" xfId="0" applyFont="1" applyFill="1" applyBorder="1" applyAlignment="1">
      <alignment horizontal="left"/>
    </xf>
    <xf numFmtId="1" fontId="3" fillId="0" borderId="15" xfId="0" applyNumberFormat="1" applyFont="1" applyFill="1" applyBorder="1" applyAlignment="1">
      <alignment horizontal="center" vertical="center"/>
    </xf>
    <xf numFmtId="0" fontId="0" fillId="0" borderId="1" xfId="0" applyFill="1" applyBorder="1" applyAlignment="1">
      <alignment horizontal="center" vertical="center"/>
    </xf>
    <xf numFmtId="1" fontId="1" fillId="0" borderId="1" xfId="0" applyNumberFormat="1" applyFont="1" applyFill="1" applyBorder="1" applyAlignment="1">
      <alignment horizontal="center"/>
    </xf>
    <xf numFmtId="2" fontId="1" fillId="0" borderId="3"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xf>
    <xf numFmtId="1" fontId="1" fillId="0" borderId="3" xfId="0" applyNumberFormat="1" applyFont="1" applyFill="1" applyBorder="1" applyAlignment="1">
      <alignment horizontal="center"/>
    </xf>
    <xf numFmtId="2"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1" fillId="0" borderId="3" xfId="0" applyFont="1" applyBorder="1" applyAlignment="1">
      <alignment horizontal="center" vertical="center"/>
    </xf>
    <xf numFmtId="2" fontId="3" fillId="3" borderId="3" xfId="0" applyNumberFormat="1" applyFont="1" applyFill="1" applyBorder="1" applyAlignment="1">
      <alignment horizontal="center" vertical="center"/>
    </xf>
    <xf numFmtId="2" fontId="3" fillId="3" borderId="2" xfId="0" applyNumberFormat="1" applyFont="1" applyFill="1" applyBorder="1" applyAlignment="1">
      <alignment horizontal="center" vertical="center"/>
    </xf>
    <xf numFmtId="1" fontId="1" fillId="0" borderId="15" xfId="0" applyNumberFormat="1" applyFont="1" applyFill="1" applyBorder="1" applyAlignment="1">
      <alignment horizontal="center" vertical="center"/>
    </xf>
    <xf numFmtId="0" fontId="1" fillId="0" borderId="15"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left"/>
    </xf>
    <xf numFmtId="1" fontId="10" fillId="0" borderId="1" xfId="0" applyNumberFormat="1" applyFont="1" applyFill="1" applyBorder="1" applyAlignment="1">
      <alignment horizontal="left" vertical="center"/>
    </xf>
    <xf numFmtId="1" fontId="10" fillId="0" borderId="3" xfId="0" applyNumberFormat="1" applyFont="1" applyFill="1" applyBorder="1" applyAlignment="1">
      <alignment horizontal="left" vertical="center"/>
    </xf>
    <xf numFmtId="1" fontId="10" fillId="0" borderId="2" xfId="0" applyNumberFormat="1" applyFont="1" applyFill="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xf>
    <xf numFmtId="0" fontId="9" fillId="0" borderId="3" xfId="0" applyFont="1" applyBorder="1" applyAlignment="1">
      <alignment horizontal="left"/>
    </xf>
    <xf numFmtId="0" fontId="9" fillId="0" borderId="14" xfId="0" applyFont="1" applyBorder="1" applyAlignment="1">
      <alignment horizontal="left"/>
    </xf>
    <xf numFmtId="1" fontId="10" fillId="0" borderId="15" xfId="0" applyNumberFormat="1" applyFont="1" applyFill="1" applyBorder="1" applyAlignment="1">
      <alignment horizontal="left" vertical="center"/>
    </xf>
    <xf numFmtId="1" fontId="10" fillId="0" borderId="7" xfId="0" applyNumberFormat="1" applyFont="1" applyFill="1" applyBorder="1" applyAlignment="1">
      <alignment horizontal="left" vertical="center"/>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vertical="top" wrapText="1"/>
    </xf>
    <xf numFmtId="164" fontId="0" fillId="0" borderId="0" xfId="0" applyNumberFormat="1" applyAlignment="1">
      <alignment horizontal="center"/>
    </xf>
    <xf numFmtId="0" fontId="0" fillId="0" borderId="0" xfId="0" applyFont="1" applyAlignment="1">
      <alignment horizontal="center"/>
    </xf>
    <xf numFmtId="0" fontId="7" fillId="0" borderId="0" xfId="0" applyFont="1"/>
    <xf numFmtId="164" fontId="7" fillId="4" borderId="0" xfId="0" applyNumberFormat="1" applyFont="1" applyFill="1" applyAlignment="1">
      <alignment horizontal="center"/>
    </xf>
    <xf numFmtId="164" fontId="7" fillId="0" borderId="0" xfId="0" applyNumberFormat="1" applyFont="1" applyFill="1" applyAlignment="1">
      <alignment horizontal="center"/>
    </xf>
    <xf numFmtId="0" fontId="0" fillId="0" borderId="0" xfId="0" applyFill="1" applyAlignment="1">
      <alignment horizontal="center"/>
    </xf>
    <xf numFmtId="0" fontId="0" fillId="0" borderId="0" xfId="0" applyFill="1"/>
    <xf numFmtId="164" fontId="7"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Symbol" panose="05050102010706020507" pitchFamily="18" charset="2"/>
              </a:rPr>
              <a:t>S</a:t>
            </a:r>
            <a:r>
              <a:rPr lang="en-US"/>
              <a:t>tot PC (mmol m</a:t>
            </a:r>
            <a:r>
              <a:rPr lang="en-US" strike="noStrike" baseline="30000"/>
              <a:t>-2</a:t>
            </a:r>
            <a:r>
              <a:rPr lang="en-US"/>
              <a:t>)</a:t>
            </a:r>
          </a:p>
        </c:rich>
      </c:tx>
      <c:layout>
        <c:manualLayout>
          <c:xMode val="edge"/>
          <c:yMode val="edge"/>
          <c:x val="0.37949410411748846"/>
          <c:y val="2.28246691599628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01935214073083"/>
          <c:y val="0.12502713577908908"/>
          <c:w val="0.82743767092006593"/>
          <c:h val="0.78386529768336211"/>
        </c:manualLayout>
      </c:layout>
      <c:barChart>
        <c:barDir val="col"/>
        <c:grouping val="clustered"/>
        <c:varyColors val="0"/>
        <c:ser>
          <c:idx val="1"/>
          <c:order val="0"/>
          <c:tx>
            <c:strRef>
              <c:f>'stock calculations'!$L$1</c:f>
              <c:strCache>
                <c:ptCount val="1"/>
                <c:pt idx="0">
                  <c:v>Stot PC (mmol m-2)</c:v>
                </c:pt>
              </c:strCache>
            </c:strRef>
          </c:tx>
          <c:spPr>
            <a:solidFill>
              <a:schemeClr val="tx2"/>
            </a:solidFill>
            <a:ln>
              <a:solidFill>
                <a:schemeClr val="tx2"/>
              </a:solidFill>
            </a:ln>
            <a:effectLst/>
          </c:spPr>
          <c:invertIfNegative val="0"/>
          <c:dPt>
            <c:idx val="3"/>
            <c:invertIfNegative val="0"/>
            <c:bubble3D val="0"/>
            <c:spPr>
              <a:solidFill>
                <a:srgbClr val="00B050"/>
              </a:solidFill>
              <a:ln>
                <a:solidFill>
                  <a:srgbClr val="00B050"/>
                </a:solidFill>
              </a:ln>
              <a:effectLst/>
            </c:spPr>
          </c:dPt>
          <c:dPt>
            <c:idx val="13"/>
            <c:invertIfNegative val="0"/>
            <c:bubble3D val="0"/>
            <c:spPr>
              <a:solidFill>
                <a:srgbClr val="FF0000"/>
              </a:solidFill>
              <a:ln>
                <a:solidFill>
                  <a:srgbClr val="FF0000"/>
                </a:solidFill>
              </a:ln>
              <a:effectLst/>
            </c:spPr>
          </c:dPt>
          <c:dPt>
            <c:idx val="15"/>
            <c:invertIfNegative val="0"/>
            <c:bubble3D val="0"/>
            <c:spPr>
              <a:solidFill>
                <a:srgbClr val="0070C0"/>
              </a:solidFill>
              <a:ln>
                <a:solidFill>
                  <a:srgbClr val="0070C0"/>
                </a:solidFill>
              </a:ln>
              <a:effectLst/>
            </c:spPr>
          </c:dPt>
          <c:cat>
            <c:strRef>
              <c:f>'stock calculations'!$K$2:$K$19</c:f>
              <c:strCache>
                <c:ptCount val="18"/>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14</c:v>
                </c:pt>
                <c:pt idx="17">
                  <c:v>15</c:v>
                </c:pt>
              </c:strCache>
            </c:strRef>
          </c:cat>
          <c:val>
            <c:numRef>
              <c:f>'stock calculations'!$L$2:$L$19</c:f>
              <c:numCache>
                <c:formatCode>0.0</c:formatCode>
                <c:ptCount val="18"/>
                <c:pt idx="0">
                  <c:v>382.59499999999997</c:v>
                </c:pt>
                <c:pt idx="1">
                  <c:v>301.35500000000002</c:v>
                </c:pt>
                <c:pt idx="2">
                  <c:v>288.07</c:v>
                </c:pt>
                <c:pt idx="3">
                  <c:v>352.55</c:v>
                </c:pt>
                <c:pt idx="4">
                  <c:v>414.15866251223156</c:v>
                </c:pt>
                <c:pt idx="5">
                  <c:v>433.30509205414006</c:v>
                </c:pt>
                <c:pt idx="6">
                  <c:v>534.91528745524772</c:v>
                </c:pt>
                <c:pt idx="7">
                  <c:v>434.4409998889771</c:v>
                </c:pt>
                <c:pt idx="8">
                  <c:v>423.84780448496616</c:v>
                </c:pt>
                <c:pt idx="9">
                  <c:v>404.60523396602719</c:v>
                </c:pt>
                <c:pt idx="10">
                  <c:v>426.8789228870553</c:v>
                </c:pt>
                <c:pt idx="11">
                  <c:v>435.93735529694351</c:v>
                </c:pt>
                <c:pt idx="12">
                  <c:v>365.78506450014208</c:v>
                </c:pt>
                <c:pt idx="13">
                  <c:v>496.42515713824832</c:v>
                </c:pt>
                <c:pt idx="14">
                  <c:v>254.38727457091485</c:v>
                </c:pt>
                <c:pt idx="15">
                  <c:v>244.82132583704535</c:v>
                </c:pt>
                <c:pt idx="16">
                  <c:v>327.25417828870735</c:v>
                </c:pt>
                <c:pt idx="17">
                  <c:v>245.45456986420069</c:v>
                </c:pt>
              </c:numCache>
            </c:numRef>
          </c:val>
        </c:ser>
        <c:dLbls>
          <c:showLegendKey val="0"/>
          <c:showVal val="0"/>
          <c:showCatName val="0"/>
          <c:showSerName val="0"/>
          <c:showPercent val="0"/>
          <c:showBubbleSize val="0"/>
        </c:dLbls>
        <c:gapWidth val="219"/>
        <c:overlap val="-27"/>
        <c:axId val="316046272"/>
        <c:axId val="316047840"/>
      </c:barChart>
      <c:catAx>
        <c:axId val="31604627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6047840"/>
        <c:crosses val="autoZero"/>
        <c:auto val="1"/>
        <c:lblAlgn val="ctr"/>
        <c:lblOffset val="100"/>
        <c:noMultiLvlLbl val="0"/>
      </c:catAx>
      <c:valAx>
        <c:axId val="316047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mmol m</a:t>
                </a:r>
                <a:r>
                  <a:rPr lang="fr-FR" baseline="30000"/>
                  <a:t>-2</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604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Symbol" panose="05050102010706020507" pitchFamily="18" charset="2"/>
              </a:rPr>
              <a:t>S</a:t>
            </a:r>
            <a:r>
              <a:rPr lang="en-US"/>
              <a:t>tot PN (mmol m</a:t>
            </a:r>
            <a:r>
              <a:rPr lang="en-US" strike="noStrike" baseline="30000"/>
              <a:t>-2</a:t>
            </a:r>
            <a:r>
              <a:rPr lang="en-US"/>
              <a:t>)</a:t>
            </a:r>
          </a:p>
        </c:rich>
      </c:tx>
      <c:layout>
        <c:manualLayout>
          <c:xMode val="edge"/>
          <c:yMode val="edge"/>
          <c:x val="0.37949410411748846"/>
          <c:y val="2.28246691599628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01935214073083"/>
          <c:y val="0.12502713577908908"/>
          <c:w val="0.82743767092006593"/>
          <c:h val="0.78386529768336211"/>
        </c:manualLayout>
      </c:layout>
      <c:barChart>
        <c:barDir val="col"/>
        <c:grouping val="clustered"/>
        <c:varyColors val="0"/>
        <c:ser>
          <c:idx val="1"/>
          <c:order val="0"/>
          <c:tx>
            <c:strRef>
              <c:f>'stock calculations'!$L$1</c:f>
              <c:strCache>
                <c:ptCount val="1"/>
                <c:pt idx="0">
                  <c:v>Stot PC (mmol m-2)</c:v>
                </c:pt>
              </c:strCache>
            </c:strRef>
          </c:tx>
          <c:spPr>
            <a:solidFill>
              <a:schemeClr val="accent6"/>
            </a:solidFill>
            <a:ln>
              <a:solidFill>
                <a:schemeClr val="accent6"/>
              </a:solidFill>
            </a:ln>
            <a:effectLst/>
          </c:spPr>
          <c:invertIfNegative val="0"/>
          <c:dPt>
            <c:idx val="3"/>
            <c:invertIfNegative val="0"/>
            <c:bubble3D val="0"/>
            <c:spPr>
              <a:solidFill>
                <a:srgbClr val="00B050"/>
              </a:solidFill>
              <a:ln>
                <a:solidFill>
                  <a:srgbClr val="00B050"/>
                </a:solidFill>
              </a:ln>
              <a:effectLst/>
            </c:spPr>
          </c:dPt>
          <c:dPt>
            <c:idx val="13"/>
            <c:invertIfNegative val="0"/>
            <c:bubble3D val="0"/>
            <c:spPr>
              <a:solidFill>
                <a:srgbClr val="FF0000"/>
              </a:solidFill>
              <a:ln>
                <a:solidFill>
                  <a:srgbClr val="FF0000"/>
                </a:solidFill>
              </a:ln>
              <a:effectLst/>
            </c:spPr>
          </c:dPt>
          <c:dPt>
            <c:idx val="15"/>
            <c:invertIfNegative val="0"/>
            <c:bubble3D val="0"/>
            <c:spPr>
              <a:solidFill>
                <a:srgbClr val="0070C0"/>
              </a:solidFill>
              <a:ln>
                <a:solidFill>
                  <a:srgbClr val="0070C0"/>
                </a:solidFill>
              </a:ln>
              <a:effectLst/>
            </c:spPr>
          </c:dPt>
          <c:cat>
            <c:strRef>
              <c:f>'stock calculations'!$K$2:$K$19</c:f>
              <c:strCache>
                <c:ptCount val="18"/>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14</c:v>
                </c:pt>
                <c:pt idx="17">
                  <c:v>15</c:v>
                </c:pt>
              </c:strCache>
            </c:strRef>
          </c:cat>
          <c:val>
            <c:numRef>
              <c:f>'stock calculations'!$M$2:$M$19</c:f>
              <c:numCache>
                <c:formatCode>0.0</c:formatCode>
                <c:ptCount val="18"/>
                <c:pt idx="0">
                  <c:v>58.775000000000006</c:v>
                </c:pt>
                <c:pt idx="1">
                  <c:v>49.564999999999998</c:v>
                </c:pt>
                <c:pt idx="2">
                  <c:v>49.135000000000012</c:v>
                </c:pt>
                <c:pt idx="3">
                  <c:v>47.239999999999995</c:v>
                </c:pt>
                <c:pt idx="4">
                  <c:v>36.910000000000004</c:v>
                </c:pt>
                <c:pt idx="5">
                  <c:v>75.724999999999994</c:v>
                </c:pt>
                <c:pt idx="6">
                  <c:v>65.974999999999994</c:v>
                </c:pt>
                <c:pt idx="7">
                  <c:v>58.080000000000013</c:v>
                </c:pt>
                <c:pt idx="8">
                  <c:v>61.035000000000004</c:v>
                </c:pt>
                <c:pt idx="9">
                  <c:v>66.325000000000003</c:v>
                </c:pt>
                <c:pt idx="10">
                  <c:v>63.150000000000006</c:v>
                </c:pt>
                <c:pt idx="11">
                  <c:v>65.42</c:v>
                </c:pt>
                <c:pt idx="12">
                  <c:v>64.91</c:v>
                </c:pt>
                <c:pt idx="13">
                  <c:v>71.38000000000001</c:v>
                </c:pt>
                <c:pt idx="14">
                  <c:v>34.516327723723215</c:v>
                </c:pt>
                <c:pt idx="15">
                  <c:v>38.153218563068002</c:v>
                </c:pt>
                <c:pt idx="16">
                  <c:v>34.621351978348592</c:v>
                </c:pt>
                <c:pt idx="17">
                  <c:v>29.315625436636218</c:v>
                </c:pt>
              </c:numCache>
            </c:numRef>
          </c:val>
        </c:ser>
        <c:dLbls>
          <c:showLegendKey val="0"/>
          <c:showVal val="0"/>
          <c:showCatName val="0"/>
          <c:showSerName val="0"/>
          <c:showPercent val="0"/>
          <c:showBubbleSize val="0"/>
        </c:dLbls>
        <c:gapWidth val="219"/>
        <c:overlap val="-27"/>
        <c:axId val="436238584"/>
        <c:axId val="436236624"/>
      </c:barChart>
      <c:catAx>
        <c:axId val="43623858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6236624"/>
        <c:crosses val="autoZero"/>
        <c:auto val="1"/>
        <c:lblAlgn val="ctr"/>
        <c:lblOffset val="100"/>
        <c:noMultiLvlLbl val="0"/>
      </c:catAx>
      <c:valAx>
        <c:axId val="436236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mmol m</a:t>
                </a:r>
                <a:r>
                  <a:rPr lang="fr-FR" baseline="30000"/>
                  <a:t>-2</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6238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Symbol" panose="05050102010706020507" pitchFamily="18" charset="2"/>
              </a:rPr>
              <a:t>S</a:t>
            </a:r>
            <a:r>
              <a:rPr lang="en-US" baseline="0">
                <a:latin typeface="+mn-lt"/>
              </a:rPr>
              <a:t> C: </a:t>
            </a:r>
            <a:r>
              <a:rPr lang="en-US" baseline="0">
                <a:latin typeface="Symbol" panose="05050102010706020507" pitchFamily="18" charset="2"/>
              </a:rPr>
              <a:t>S</a:t>
            </a:r>
            <a:r>
              <a:rPr lang="en-US" baseline="0">
                <a:latin typeface="+mn-lt"/>
              </a:rPr>
              <a:t> N</a:t>
            </a:r>
            <a:r>
              <a:rPr lang="en-US"/>
              <a:t> </a:t>
            </a:r>
          </a:p>
        </c:rich>
      </c:tx>
      <c:layout>
        <c:manualLayout>
          <c:xMode val="edge"/>
          <c:yMode val="edge"/>
          <c:x val="0.37949410411748846"/>
          <c:y val="2.28246691599628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01935214073083"/>
          <c:y val="0.12502713577908908"/>
          <c:w val="0.82743767092006593"/>
          <c:h val="0.78386529768336211"/>
        </c:manualLayout>
      </c:layout>
      <c:barChart>
        <c:barDir val="col"/>
        <c:grouping val="clustered"/>
        <c:varyColors val="0"/>
        <c:ser>
          <c:idx val="1"/>
          <c:order val="0"/>
          <c:tx>
            <c:strRef>
              <c:f>'stock calculations'!$L$1</c:f>
              <c:strCache>
                <c:ptCount val="1"/>
                <c:pt idx="0">
                  <c:v>Stot PC (mmol m-2)</c:v>
                </c:pt>
              </c:strCache>
            </c:strRef>
          </c:tx>
          <c:spPr>
            <a:solidFill>
              <a:srgbClr val="7030A0"/>
            </a:solidFill>
            <a:ln>
              <a:solidFill>
                <a:srgbClr val="7030A0"/>
              </a:solidFill>
            </a:ln>
            <a:effectLst/>
          </c:spPr>
          <c:invertIfNegative val="0"/>
          <c:dPt>
            <c:idx val="3"/>
            <c:invertIfNegative val="0"/>
            <c:bubble3D val="0"/>
            <c:spPr>
              <a:solidFill>
                <a:srgbClr val="00B050"/>
              </a:solidFill>
              <a:ln>
                <a:solidFill>
                  <a:srgbClr val="00B050"/>
                </a:solidFill>
              </a:ln>
              <a:effectLst/>
            </c:spPr>
          </c:dPt>
          <c:dPt>
            <c:idx val="13"/>
            <c:invertIfNegative val="0"/>
            <c:bubble3D val="0"/>
            <c:spPr>
              <a:solidFill>
                <a:srgbClr val="FF0000"/>
              </a:solidFill>
              <a:ln>
                <a:solidFill>
                  <a:srgbClr val="FF0000"/>
                </a:solidFill>
              </a:ln>
              <a:effectLst/>
            </c:spPr>
          </c:dPt>
          <c:dPt>
            <c:idx val="15"/>
            <c:invertIfNegative val="0"/>
            <c:bubble3D val="0"/>
            <c:spPr>
              <a:solidFill>
                <a:srgbClr val="0070C0"/>
              </a:solidFill>
              <a:ln>
                <a:solidFill>
                  <a:srgbClr val="0070C0"/>
                </a:solidFill>
              </a:ln>
              <a:effectLst/>
            </c:spPr>
          </c:dPt>
          <c:cat>
            <c:strRef>
              <c:f>'stock calculations'!$K$2:$K$19</c:f>
              <c:strCache>
                <c:ptCount val="18"/>
                <c:pt idx="0">
                  <c:v>1</c:v>
                </c:pt>
                <c:pt idx="1">
                  <c:v>2</c:v>
                </c:pt>
                <c:pt idx="2">
                  <c:v>3</c:v>
                </c:pt>
                <c:pt idx="3">
                  <c:v>A</c:v>
                </c:pt>
                <c:pt idx="4">
                  <c:v>4</c:v>
                </c:pt>
                <c:pt idx="5">
                  <c:v>5</c:v>
                </c:pt>
                <c:pt idx="6">
                  <c:v>6</c:v>
                </c:pt>
                <c:pt idx="7">
                  <c:v>7</c:v>
                </c:pt>
                <c:pt idx="8">
                  <c:v>8</c:v>
                </c:pt>
                <c:pt idx="9">
                  <c:v>9</c:v>
                </c:pt>
                <c:pt idx="10">
                  <c:v>10</c:v>
                </c:pt>
                <c:pt idx="11">
                  <c:v>11</c:v>
                </c:pt>
                <c:pt idx="12">
                  <c:v>12</c:v>
                </c:pt>
                <c:pt idx="13">
                  <c:v>B</c:v>
                </c:pt>
                <c:pt idx="14">
                  <c:v>13</c:v>
                </c:pt>
                <c:pt idx="15">
                  <c:v>C</c:v>
                </c:pt>
                <c:pt idx="16">
                  <c:v>14</c:v>
                </c:pt>
                <c:pt idx="17">
                  <c:v>15</c:v>
                </c:pt>
              </c:strCache>
            </c:strRef>
          </c:cat>
          <c:val>
            <c:numRef>
              <c:f>'stock calculations'!$N$2:$N$19</c:f>
              <c:numCache>
                <c:formatCode>0.0</c:formatCode>
                <c:ptCount val="18"/>
                <c:pt idx="0">
                  <c:v>6.5094853253934488</c:v>
                </c:pt>
                <c:pt idx="1">
                  <c:v>6.0799959648945832</c:v>
                </c:pt>
                <c:pt idx="2">
                  <c:v>5.8628269054645346</c:v>
                </c:pt>
                <c:pt idx="3">
                  <c:v>7.4629551227773083</c:v>
                </c:pt>
                <c:pt idx="4">
                  <c:v>11.220771132815809</c:v>
                </c:pt>
                <c:pt idx="5">
                  <c:v>5.7220877128311667</c:v>
                </c:pt>
                <c:pt idx="6">
                  <c:v>8.1078482372906073</c:v>
                </c:pt>
                <c:pt idx="7">
                  <c:v>7.4800447639286674</c:v>
                </c:pt>
                <c:pt idx="8">
                  <c:v>6.9443402061926127</c:v>
                </c:pt>
                <c:pt idx="9">
                  <c:v>6.1003427661670138</c:v>
                </c:pt>
                <c:pt idx="10">
                  <c:v>6.7597612492011914</c:v>
                </c:pt>
                <c:pt idx="11">
                  <c:v>6.6636709767187936</c:v>
                </c:pt>
                <c:pt idx="12">
                  <c:v>5.635265205671578</c:v>
                </c:pt>
                <c:pt idx="13">
                  <c:v>6.9546813832761032</c:v>
                </c:pt>
                <c:pt idx="14">
                  <c:v>7.3700561834703358</c:v>
                </c:pt>
                <c:pt idx="15">
                  <c:v>6.4167935250954251</c:v>
                </c:pt>
                <c:pt idx="16">
                  <c:v>9.4523800946122698</c:v>
                </c:pt>
                <c:pt idx="17">
                  <c:v>8.3728239192690772</c:v>
                </c:pt>
              </c:numCache>
            </c:numRef>
          </c:val>
        </c:ser>
        <c:dLbls>
          <c:showLegendKey val="0"/>
          <c:showVal val="0"/>
          <c:showCatName val="0"/>
          <c:showSerName val="0"/>
          <c:showPercent val="0"/>
          <c:showBubbleSize val="0"/>
        </c:dLbls>
        <c:gapWidth val="219"/>
        <c:overlap val="-27"/>
        <c:axId val="436233488"/>
        <c:axId val="436237408"/>
      </c:barChart>
      <c:catAx>
        <c:axId val="43623348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6237408"/>
        <c:crosses val="autoZero"/>
        <c:auto val="1"/>
        <c:lblAlgn val="ctr"/>
        <c:lblOffset val="100"/>
        <c:noMultiLvlLbl val="0"/>
      </c:catAx>
      <c:valAx>
        <c:axId val="436237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mol:mol</a:t>
                </a:r>
                <a:endParaRPr lang="fr-FR" baseline="30000"/>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6233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19</xdr:row>
      <xdr:rowOff>171450</xdr:rowOff>
    </xdr:from>
    <xdr:to>
      <xdr:col>13</xdr:col>
      <xdr:colOff>1171576</xdr:colOff>
      <xdr:row>35</xdr:row>
      <xdr:rowOff>185738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1190625</xdr:colOff>
      <xdr:row>19</xdr:row>
      <xdr:rowOff>171450</xdr:rowOff>
    </xdr:from>
    <xdr:to>
      <xdr:col>18</xdr:col>
      <xdr:colOff>571501</xdr:colOff>
      <xdr:row>35</xdr:row>
      <xdr:rowOff>185738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1190625</xdr:colOff>
      <xdr:row>3</xdr:row>
      <xdr:rowOff>133350</xdr:rowOff>
    </xdr:from>
    <xdr:to>
      <xdr:col>18</xdr:col>
      <xdr:colOff>571501</xdr:colOff>
      <xdr:row>19</xdr:row>
      <xdr:rowOff>157163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election activeCell="C25" sqref="C25"/>
    </sheetView>
  </sheetViews>
  <sheetFormatPr baseColWidth="10" defaultRowHeight="15" x14ac:dyDescent="0.25"/>
  <cols>
    <col min="1" max="1" width="11.42578125" style="33"/>
    <col min="2" max="2" width="24.42578125" style="33" bestFit="1" customWidth="1"/>
  </cols>
  <sheetData>
    <row r="1" spans="1:13" x14ac:dyDescent="0.25">
      <c r="A1" s="34"/>
      <c r="B1" s="34" t="s">
        <v>47</v>
      </c>
    </row>
    <row r="3" spans="1:13" x14ac:dyDescent="0.25">
      <c r="A3" s="33">
        <v>0</v>
      </c>
      <c r="B3" s="33" t="s">
        <v>28</v>
      </c>
    </row>
    <row r="4" spans="1:13" x14ac:dyDescent="0.25">
      <c r="A4" s="33">
        <v>1</v>
      </c>
      <c r="B4" s="33" t="s">
        <v>27</v>
      </c>
    </row>
    <row r="5" spans="1:13" x14ac:dyDescent="0.25">
      <c r="A5" s="33">
        <v>4</v>
      </c>
      <c r="B5" s="33" t="s">
        <v>29</v>
      </c>
    </row>
    <row r="6" spans="1:13" x14ac:dyDescent="0.25">
      <c r="A6" s="33">
        <v>8</v>
      </c>
      <c r="B6" s="33" t="s">
        <v>30</v>
      </c>
    </row>
    <row r="9" spans="1:13" ht="15" customHeight="1" x14ac:dyDescent="0.25">
      <c r="B9" s="96" t="s">
        <v>46</v>
      </c>
      <c r="C9" s="96"/>
      <c r="D9" s="96"/>
      <c r="E9" s="96"/>
      <c r="F9" s="96"/>
      <c r="G9" s="96"/>
      <c r="H9" s="96"/>
      <c r="I9" s="96"/>
      <c r="J9" s="96"/>
      <c r="K9" s="97"/>
      <c r="L9" s="97"/>
      <c r="M9" s="97"/>
    </row>
    <row r="10" spans="1:13" x14ac:dyDescent="0.25">
      <c r="B10" s="96"/>
      <c r="C10" s="96"/>
      <c r="D10" s="96"/>
      <c r="E10" s="96"/>
      <c r="F10" s="96"/>
      <c r="G10" s="96"/>
      <c r="H10" s="96"/>
      <c r="I10" s="96"/>
      <c r="J10" s="96"/>
      <c r="K10" s="97"/>
      <c r="L10" s="97"/>
      <c r="M10" s="97"/>
    </row>
    <row r="11" spans="1:13" x14ac:dyDescent="0.25">
      <c r="B11" s="96"/>
      <c r="C11" s="96"/>
      <c r="D11" s="96"/>
      <c r="E11" s="96"/>
      <c r="F11" s="96"/>
      <c r="G11" s="96"/>
      <c r="H11" s="96"/>
      <c r="I11" s="96"/>
      <c r="J11" s="96"/>
      <c r="K11" s="97"/>
      <c r="L11" s="97"/>
      <c r="M11" s="97"/>
    </row>
    <row r="12" spans="1:13" x14ac:dyDescent="0.25">
      <c r="B12" s="96"/>
      <c r="C12" s="96"/>
      <c r="D12" s="96"/>
      <c r="E12" s="96"/>
      <c r="F12" s="96"/>
      <c r="G12" s="96"/>
      <c r="H12" s="96"/>
      <c r="I12" s="96"/>
      <c r="J12" s="96"/>
      <c r="K12" s="97"/>
      <c r="L12" s="97"/>
      <c r="M12" s="97"/>
    </row>
    <row r="13" spans="1:13" x14ac:dyDescent="0.25">
      <c r="B13" s="96"/>
      <c r="C13" s="96"/>
      <c r="D13" s="96"/>
      <c r="E13" s="96"/>
      <c r="F13" s="96"/>
      <c r="G13" s="96"/>
      <c r="H13" s="96"/>
      <c r="I13" s="96"/>
      <c r="J13" s="96"/>
      <c r="K13" s="97"/>
      <c r="L13" s="97"/>
      <c r="M13" s="97"/>
    </row>
    <row r="14" spans="1:13" ht="15" customHeight="1" x14ac:dyDescent="0.25">
      <c r="B14" s="95" t="s">
        <v>48</v>
      </c>
      <c r="C14" s="95"/>
      <c r="D14" s="95"/>
      <c r="E14" s="95"/>
      <c r="F14" s="95"/>
      <c r="G14" s="95"/>
      <c r="H14" s="95"/>
      <c r="I14" s="95"/>
      <c r="J14" s="95"/>
      <c r="K14" s="97"/>
      <c r="L14" s="97"/>
      <c r="M14" s="97"/>
    </row>
    <row r="15" spans="1:13" x14ac:dyDescent="0.25">
      <c r="B15" s="95"/>
      <c r="C15" s="95"/>
      <c r="D15" s="95"/>
      <c r="E15" s="95"/>
      <c r="F15" s="95"/>
      <c r="G15" s="95"/>
      <c r="H15" s="95"/>
      <c r="I15" s="95"/>
      <c r="J15" s="95"/>
      <c r="K15" s="97"/>
      <c r="L15" s="97"/>
      <c r="M15" s="97"/>
    </row>
    <row r="16" spans="1:13" x14ac:dyDescent="0.25">
      <c r="B16" s="95"/>
      <c r="C16" s="95"/>
      <c r="D16" s="95"/>
      <c r="E16" s="95"/>
      <c r="F16" s="95"/>
      <c r="G16" s="95"/>
      <c r="H16" s="95"/>
      <c r="I16" s="95"/>
      <c r="J16" s="95"/>
      <c r="K16" s="97"/>
      <c r="L16" s="97"/>
      <c r="M16" s="97"/>
    </row>
    <row r="17" spans="2:13" x14ac:dyDescent="0.25">
      <c r="B17" s="95"/>
      <c r="C17" s="95"/>
      <c r="D17" s="95"/>
      <c r="E17" s="95"/>
      <c r="F17" s="95"/>
      <c r="G17" s="95"/>
      <c r="H17" s="95"/>
      <c r="I17" s="95"/>
      <c r="J17" s="95"/>
      <c r="K17" s="97"/>
      <c r="L17" s="97"/>
      <c r="M17" s="97"/>
    </row>
    <row r="18" spans="2:13" x14ac:dyDescent="0.25">
      <c r="B18" s="95"/>
      <c r="C18" s="95"/>
      <c r="D18" s="95"/>
      <c r="E18" s="95"/>
      <c r="F18" s="95"/>
      <c r="G18" s="95"/>
      <c r="H18" s="95"/>
      <c r="I18" s="95"/>
      <c r="J18" s="95"/>
      <c r="K18" s="97"/>
      <c r="L18" s="97"/>
      <c r="M18" s="97"/>
    </row>
    <row r="19" spans="2:13" x14ac:dyDescent="0.25">
      <c r="B19" s="95"/>
      <c r="C19" s="95"/>
      <c r="D19" s="95"/>
      <c r="E19" s="95"/>
      <c r="F19" s="95"/>
      <c r="G19" s="95"/>
      <c r="H19" s="95"/>
      <c r="I19" s="95"/>
      <c r="J19" s="95"/>
      <c r="K19" s="97"/>
      <c r="L19" s="97"/>
      <c r="M19" s="97"/>
    </row>
    <row r="20" spans="2:13" x14ac:dyDescent="0.25">
      <c r="B20" s="95"/>
      <c r="C20" s="95"/>
      <c r="D20" s="95"/>
      <c r="E20" s="95"/>
      <c r="F20" s="95"/>
      <c r="G20" s="95"/>
      <c r="H20" s="95"/>
      <c r="I20" s="95"/>
      <c r="J20" s="95"/>
      <c r="K20" s="97"/>
      <c r="L20" s="97"/>
      <c r="M20" s="97"/>
    </row>
  </sheetData>
  <mergeCells count="2">
    <mergeCell ref="B9:J13"/>
    <mergeCell ref="B14: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1"/>
  <sheetViews>
    <sheetView zoomScale="90" zoomScaleNormal="90" workbookViewId="0">
      <pane ySplit="1" topLeftCell="A2" activePane="bottomLeft" state="frozen"/>
      <selection pane="bottomLeft" activeCell="J12" sqref="J12"/>
    </sheetView>
  </sheetViews>
  <sheetFormatPr baseColWidth="10" defaultRowHeight="15" x14ac:dyDescent="0.25"/>
  <cols>
    <col min="1" max="1" width="6.42578125" style="2" bestFit="1" customWidth="1"/>
    <col min="2" max="2" width="8.140625" style="2" bestFit="1" customWidth="1"/>
    <col min="3" max="3" width="5.5703125" style="2" bestFit="1" customWidth="1"/>
    <col min="4" max="4" width="7" style="2" bestFit="1" customWidth="1"/>
    <col min="5" max="5" width="12.42578125" style="2" bestFit="1" customWidth="1"/>
    <col min="6" max="6" width="13.5703125" style="16" bestFit="1" customWidth="1"/>
    <col min="7" max="7" width="11.42578125" style="41"/>
    <col min="8" max="8" width="14" style="16" bestFit="1" customWidth="1"/>
    <col min="9" max="9" width="11.42578125" style="41"/>
    <col min="10" max="10" width="11.42578125" style="16"/>
    <col min="11" max="11" width="11.42578125" style="55"/>
    <col min="12" max="12" width="62.42578125" style="85" bestFit="1" customWidth="1"/>
    <col min="13" max="13" width="3.85546875" customWidth="1"/>
    <col min="15" max="15" width="22.5703125" bestFit="1" customWidth="1"/>
  </cols>
  <sheetData>
    <row r="1" spans="1:18" ht="16.5" thickBot="1" x14ac:dyDescent="0.3">
      <c r="A1" s="1" t="s">
        <v>0</v>
      </c>
      <c r="B1" s="1" t="s">
        <v>1</v>
      </c>
      <c r="C1" s="1" t="s">
        <v>2</v>
      </c>
      <c r="D1" s="1" t="s">
        <v>45</v>
      </c>
      <c r="E1" s="1" t="s">
        <v>3</v>
      </c>
      <c r="F1" s="1" t="s">
        <v>36</v>
      </c>
      <c r="G1" s="35" t="s">
        <v>34</v>
      </c>
      <c r="H1" s="1" t="s">
        <v>37</v>
      </c>
      <c r="I1" s="35" t="s">
        <v>35</v>
      </c>
      <c r="J1" s="1" t="s">
        <v>4</v>
      </c>
      <c r="K1" s="84" t="s">
        <v>33</v>
      </c>
      <c r="L1" s="1" t="s">
        <v>25</v>
      </c>
      <c r="M1" s="30" t="s">
        <v>32</v>
      </c>
      <c r="N1" s="31"/>
      <c r="O1" s="31"/>
      <c r="P1" s="31"/>
      <c r="Q1" s="31"/>
      <c r="R1" s="32"/>
    </row>
    <row r="2" spans="1:18" x14ac:dyDescent="0.25">
      <c r="A2" s="2">
        <v>6</v>
      </c>
      <c r="B2" s="2" t="s">
        <v>5</v>
      </c>
      <c r="C2" s="2">
        <v>5</v>
      </c>
      <c r="D2" s="2">
        <v>23</v>
      </c>
      <c r="E2" s="2">
        <v>2</v>
      </c>
      <c r="F2" s="3">
        <v>4.9399999999999995</v>
      </c>
      <c r="G2" s="36">
        <v>0</v>
      </c>
      <c r="H2" s="3">
        <v>0.77</v>
      </c>
      <c r="I2" s="36">
        <v>0</v>
      </c>
      <c r="J2" s="10">
        <v>6.4191011283765045</v>
      </c>
      <c r="K2" s="55">
        <v>0</v>
      </c>
    </row>
    <row r="3" spans="1:18" ht="15.75" thickBot="1" x14ac:dyDescent="0.3">
      <c r="A3" s="2">
        <v>6</v>
      </c>
      <c r="B3" s="2" t="s">
        <v>5</v>
      </c>
      <c r="C3" s="2">
        <v>9</v>
      </c>
      <c r="D3" s="2">
        <v>19</v>
      </c>
      <c r="E3" s="2">
        <v>2</v>
      </c>
      <c r="F3" s="3">
        <v>3.51</v>
      </c>
      <c r="G3" s="36">
        <v>0</v>
      </c>
      <c r="H3" s="3">
        <v>0.6</v>
      </c>
      <c r="I3" s="36">
        <v>0</v>
      </c>
      <c r="J3" s="10">
        <v>5.9184810132014913</v>
      </c>
      <c r="K3" s="55">
        <v>0</v>
      </c>
    </row>
    <row r="4" spans="1:18" x14ac:dyDescent="0.25">
      <c r="A4" s="2">
        <v>6</v>
      </c>
      <c r="B4" s="2" t="s">
        <v>5</v>
      </c>
      <c r="C4" s="2">
        <v>16</v>
      </c>
      <c r="D4" s="2">
        <v>18</v>
      </c>
      <c r="E4" s="2">
        <v>2</v>
      </c>
      <c r="F4" s="3">
        <v>5</v>
      </c>
      <c r="G4" s="36">
        <v>0</v>
      </c>
      <c r="H4" s="3">
        <v>0.68</v>
      </c>
      <c r="I4" s="36">
        <v>0</v>
      </c>
      <c r="J4" s="10">
        <v>7.4551251707872739</v>
      </c>
      <c r="K4" s="55">
        <v>0</v>
      </c>
      <c r="N4" s="42">
        <v>0</v>
      </c>
      <c r="O4" s="43" t="s">
        <v>28</v>
      </c>
      <c r="P4" s="44"/>
      <c r="Q4" s="44"/>
      <c r="R4" s="45"/>
    </row>
    <row r="5" spans="1:18" x14ac:dyDescent="0.25">
      <c r="A5" s="2">
        <v>6</v>
      </c>
      <c r="B5" s="2" t="s">
        <v>5</v>
      </c>
      <c r="C5" s="2">
        <v>24</v>
      </c>
      <c r="D5" s="2">
        <v>15</v>
      </c>
      <c r="E5" s="2">
        <v>2</v>
      </c>
      <c r="F5" s="3">
        <v>4.7299999999999995</v>
      </c>
      <c r="G5" s="36">
        <v>0</v>
      </c>
      <c r="H5" s="3">
        <v>0.66</v>
      </c>
      <c r="I5" s="36">
        <v>0</v>
      </c>
      <c r="J5" s="10">
        <v>7.2646210694956643</v>
      </c>
      <c r="K5" s="36">
        <v>0</v>
      </c>
      <c r="L5" s="86"/>
      <c r="N5" s="46">
        <v>1</v>
      </c>
      <c r="O5" s="47" t="s">
        <v>27</v>
      </c>
      <c r="P5" s="48" t="s">
        <v>31</v>
      </c>
      <c r="Q5" s="49"/>
      <c r="R5" s="50"/>
    </row>
    <row r="6" spans="1:18" x14ac:dyDescent="0.25">
      <c r="A6" s="2">
        <v>6</v>
      </c>
      <c r="B6" s="2" t="s">
        <v>5</v>
      </c>
      <c r="C6" s="2">
        <v>36</v>
      </c>
      <c r="D6" s="2">
        <v>13</v>
      </c>
      <c r="E6" s="2">
        <v>2</v>
      </c>
      <c r="F6" s="3">
        <v>2.61</v>
      </c>
      <c r="G6" s="36">
        <v>0</v>
      </c>
      <c r="H6" s="3">
        <v>0.43</v>
      </c>
      <c r="I6" s="36">
        <v>0</v>
      </c>
      <c r="J6" s="10">
        <v>6.1037278990258335</v>
      </c>
      <c r="K6" s="36">
        <v>0</v>
      </c>
      <c r="L6" s="86"/>
      <c r="N6" s="46">
        <v>4</v>
      </c>
      <c r="O6" s="47" t="s">
        <v>29</v>
      </c>
      <c r="P6" s="49"/>
      <c r="Q6" s="49"/>
      <c r="R6" s="50"/>
    </row>
    <row r="7" spans="1:18" ht="15.75" thickBot="1" x14ac:dyDescent="0.3">
      <c r="A7" s="2">
        <v>6</v>
      </c>
      <c r="B7" s="2" t="s">
        <v>5</v>
      </c>
      <c r="C7" s="2">
        <v>54</v>
      </c>
      <c r="D7" s="2">
        <v>11</v>
      </c>
      <c r="E7" s="2">
        <v>2</v>
      </c>
      <c r="F7" s="22">
        <v>1.28</v>
      </c>
      <c r="G7" s="36">
        <v>1</v>
      </c>
      <c r="H7" s="3">
        <v>0.26</v>
      </c>
      <c r="I7" s="36">
        <v>1</v>
      </c>
      <c r="J7" s="25">
        <v>4.992246584079771</v>
      </c>
      <c r="K7" s="36">
        <v>1</v>
      </c>
      <c r="L7" s="86"/>
      <c r="N7" s="51">
        <v>8</v>
      </c>
      <c r="O7" s="52" t="s">
        <v>30</v>
      </c>
      <c r="P7" s="53"/>
      <c r="Q7" s="53"/>
      <c r="R7" s="54"/>
    </row>
    <row r="8" spans="1:18" x14ac:dyDescent="0.25">
      <c r="A8" s="2">
        <v>6</v>
      </c>
      <c r="B8" s="2" t="s">
        <v>5</v>
      </c>
      <c r="C8" s="2">
        <v>70</v>
      </c>
      <c r="D8" s="2">
        <v>9</v>
      </c>
      <c r="E8" s="2">
        <v>2</v>
      </c>
      <c r="F8" s="3">
        <v>2.2599999999999998</v>
      </c>
      <c r="G8" s="36">
        <v>0</v>
      </c>
      <c r="H8" s="3">
        <v>0.35000000000000003</v>
      </c>
      <c r="I8" s="36">
        <v>0</v>
      </c>
      <c r="J8" s="10">
        <v>6.4691269370061821</v>
      </c>
      <c r="K8" s="36">
        <v>0</v>
      </c>
      <c r="L8" s="86"/>
    </row>
    <row r="9" spans="1:18" x14ac:dyDescent="0.25">
      <c r="A9" s="2">
        <v>6</v>
      </c>
      <c r="B9" s="2" t="s">
        <v>5</v>
      </c>
      <c r="C9" s="2">
        <v>88</v>
      </c>
      <c r="D9" s="2">
        <v>7</v>
      </c>
      <c r="E9" s="2">
        <v>1</v>
      </c>
      <c r="F9" s="3">
        <v>2.4</v>
      </c>
      <c r="G9" s="36">
        <v>0</v>
      </c>
      <c r="H9" s="3">
        <v>0.31</v>
      </c>
      <c r="I9" s="36">
        <v>0</v>
      </c>
      <c r="J9" s="10">
        <v>7.9327166803630167</v>
      </c>
      <c r="K9" s="36">
        <v>0</v>
      </c>
      <c r="L9" s="86"/>
      <c r="O9" s="69" t="s">
        <v>39</v>
      </c>
    </row>
    <row r="10" spans="1:18" x14ac:dyDescent="0.25">
      <c r="A10" s="2">
        <v>6</v>
      </c>
      <c r="B10" s="2" t="s">
        <v>5</v>
      </c>
      <c r="C10" s="2">
        <v>105</v>
      </c>
      <c r="D10" s="2">
        <v>6</v>
      </c>
      <c r="E10" s="2">
        <v>1.2</v>
      </c>
      <c r="F10" s="3">
        <v>1.48</v>
      </c>
      <c r="G10" s="36">
        <v>0</v>
      </c>
      <c r="H10" s="3">
        <v>0.24000000000000002</v>
      </c>
      <c r="I10" s="36">
        <v>0</v>
      </c>
      <c r="J10" s="10">
        <v>6.3946806349533345</v>
      </c>
      <c r="K10" s="36">
        <v>0</v>
      </c>
      <c r="L10" s="86"/>
      <c r="O10" s="70" t="s">
        <v>40</v>
      </c>
    </row>
    <row r="11" spans="1:18" x14ac:dyDescent="0.25">
      <c r="A11" s="2">
        <v>6</v>
      </c>
      <c r="B11" s="2" t="s">
        <v>5</v>
      </c>
      <c r="C11" s="2">
        <v>125</v>
      </c>
      <c r="D11" s="2">
        <v>3</v>
      </c>
      <c r="E11" s="2">
        <v>2</v>
      </c>
      <c r="F11" s="11" t="s">
        <v>24</v>
      </c>
      <c r="G11" s="39">
        <v>8</v>
      </c>
      <c r="H11" s="12">
        <v>0.03</v>
      </c>
      <c r="I11" s="39">
        <v>8</v>
      </c>
      <c r="J11" s="61" t="s">
        <v>24</v>
      </c>
      <c r="K11" s="39">
        <v>8</v>
      </c>
      <c r="L11" s="86" t="s">
        <v>41</v>
      </c>
    </row>
    <row r="12" spans="1:18" x14ac:dyDescent="0.25">
      <c r="A12" s="2">
        <v>6</v>
      </c>
      <c r="B12" s="2" t="s">
        <v>5</v>
      </c>
      <c r="C12" s="2">
        <v>150</v>
      </c>
      <c r="D12" s="2">
        <v>2</v>
      </c>
      <c r="E12" s="2">
        <v>2</v>
      </c>
      <c r="F12" s="22">
        <v>0.82000000000000006</v>
      </c>
      <c r="G12" s="36">
        <v>1</v>
      </c>
      <c r="H12" s="3">
        <v>0.12</v>
      </c>
      <c r="I12" s="36">
        <v>1</v>
      </c>
      <c r="J12" s="25">
        <v>7.2510396186079102</v>
      </c>
      <c r="K12" s="36">
        <v>1</v>
      </c>
      <c r="L12" s="86"/>
    </row>
    <row r="13" spans="1:18" ht="15.75" thickBot="1" x14ac:dyDescent="0.3">
      <c r="A13" s="7">
        <v>6</v>
      </c>
      <c r="B13" s="7" t="s">
        <v>5</v>
      </c>
      <c r="C13" s="7">
        <v>200</v>
      </c>
      <c r="D13" s="7">
        <v>1</v>
      </c>
      <c r="E13" s="7">
        <v>2</v>
      </c>
      <c r="F13" s="23">
        <v>0.71</v>
      </c>
      <c r="G13" s="37">
        <v>1</v>
      </c>
      <c r="H13" s="8">
        <v>0.12</v>
      </c>
      <c r="I13" s="37">
        <v>1</v>
      </c>
      <c r="J13" s="26">
        <v>6.2906370201167965</v>
      </c>
      <c r="K13" s="37">
        <v>1</v>
      </c>
      <c r="L13" s="87"/>
    </row>
    <row r="14" spans="1:18" x14ac:dyDescent="0.25">
      <c r="A14" s="6">
        <v>10</v>
      </c>
      <c r="B14" s="6" t="s">
        <v>6</v>
      </c>
      <c r="C14" s="6">
        <v>5</v>
      </c>
      <c r="D14" s="6">
        <v>23</v>
      </c>
      <c r="E14" s="6">
        <v>2</v>
      </c>
      <c r="F14" s="9">
        <v>3.38</v>
      </c>
      <c r="G14" s="38">
        <v>0</v>
      </c>
      <c r="H14" s="9">
        <v>0.5</v>
      </c>
      <c r="I14" s="38">
        <v>0</v>
      </c>
      <c r="J14" s="17">
        <v>6.8441885718324524</v>
      </c>
      <c r="K14" s="38">
        <v>0</v>
      </c>
    </row>
    <row r="15" spans="1:18" x14ac:dyDescent="0.25">
      <c r="A15" s="2">
        <v>10</v>
      </c>
      <c r="B15" s="2" t="s">
        <v>6</v>
      </c>
      <c r="C15" s="2">
        <v>9</v>
      </c>
      <c r="D15" s="2">
        <v>19</v>
      </c>
      <c r="E15" s="2">
        <v>1.9</v>
      </c>
      <c r="F15" s="3">
        <v>4.67</v>
      </c>
      <c r="G15" s="36">
        <v>0</v>
      </c>
      <c r="H15" s="3">
        <v>0.67</v>
      </c>
      <c r="I15" s="36">
        <v>0</v>
      </c>
      <c r="J15" s="10">
        <v>7.019027714416465</v>
      </c>
      <c r="K15" s="36">
        <v>0</v>
      </c>
    </row>
    <row r="16" spans="1:18" x14ac:dyDescent="0.25">
      <c r="A16" s="2">
        <v>10</v>
      </c>
      <c r="B16" s="2" t="s">
        <v>6</v>
      </c>
      <c r="C16" s="2">
        <v>16</v>
      </c>
      <c r="D16" s="2">
        <v>18</v>
      </c>
      <c r="E16" s="2">
        <v>2</v>
      </c>
      <c r="F16" s="3">
        <v>3.88</v>
      </c>
      <c r="G16" s="36">
        <v>0</v>
      </c>
      <c r="H16" s="3">
        <v>0.54</v>
      </c>
      <c r="I16" s="36">
        <v>0</v>
      </c>
      <c r="J16" s="10">
        <v>7.1989178575676691</v>
      </c>
      <c r="K16" s="36">
        <v>0</v>
      </c>
    </row>
    <row r="17" spans="1:12" x14ac:dyDescent="0.25">
      <c r="A17" s="2">
        <v>10</v>
      </c>
      <c r="B17" s="2" t="s">
        <v>6</v>
      </c>
      <c r="C17" s="2">
        <v>24</v>
      </c>
      <c r="D17" s="2">
        <v>15</v>
      </c>
      <c r="E17" s="2">
        <v>2</v>
      </c>
      <c r="F17" s="3">
        <v>3.6399999999999997</v>
      </c>
      <c r="G17" s="36">
        <v>0</v>
      </c>
      <c r="H17" s="3">
        <v>0.54</v>
      </c>
      <c r="I17" s="36">
        <v>0</v>
      </c>
      <c r="J17" s="10">
        <v>6.7517801024392421</v>
      </c>
      <c r="K17" s="36">
        <v>0</v>
      </c>
    </row>
    <row r="18" spans="1:12" x14ac:dyDescent="0.25">
      <c r="A18" s="2">
        <v>10</v>
      </c>
      <c r="B18" s="2" t="s">
        <v>6</v>
      </c>
      <c r="C18" s="2">
        <v>36</v>
      </c>
      <c r="D18" s="2">
        <v>13</v>
      </c>
      <c r="E18" s="2">
        <v>2</v>
      </c>
      <c r="F18" s="3">
        <v>2.3299999999999996</v>
      </c>
      <c r="G18" s="36">
        <v>0</v>
      </c>
      <c r="H18" s="3">
        <v>0.39</v>
      </c>
      <c r="I18" s="36">
        <v>0</v>
      </c>
      <c r="J18" s="10">
        <v>6.1038586503719205</v>
      </c>
      <c r="K18" s="36">
        <v>0</v>
      </c>
    </row>
    <row r="19" spans="1:12" x14ac:dyDescent="0.25">
      <c r="A19" s="2">
        <v>10</v>
      </c>
      <c r="B19" s="2" t="s">
        <v>6</v>
      </c>
      <c r="C19" s="2">
        <v>54</v>
      </c>
      <c r="D19" s="2">
        <v>11</v>
      </c>
      <c r="E19" s="2">
        <v>2</v>
      </c>
      <c r="F19" s="3">
        <v>2.34</v>
      </c>
      <c r="G19" s="36">
        <v>0</v>
      </c>
      <c r="H19" s="3">
        <v>0.37</v>
      </c>
      <c r="I19" s="36">
        <v>0</v>
      </c>
      <c r="J19" s="10">
        <v>6.336403322774304</v>
      </c>
      <c r="K19" s="36">
        <v>0</v>
      </c>
    </row>
    <row r="20" spans="1:12" x14ac:dyDescent="0.25">
      <c r="A20" s="2">
        <v>10</v>
      </c>
      <c r="B20" s="2" t="s">
        <v>6</v>
      </c>
      <c r="C20" s="2">
        <v>70</v>
      </c>
      <c r="D20" s="2">
        <v>9</v>
      </c>
      <c r="E20" s="2">
        <v>2</v>
      </c>
      <c r="F20" s="22">
        <v>1.21</v>
      </c>
      <c r="G20" s="36">
        <v>1</v>
      </c>
      <c r="H20" s="3">
        <v>0.27</v>
      </c>
      <c r="I20" s="36">
        <v>1</v>
      </c>
      <c r="J20" s="25">
        <v>4.5831619900663743</v>
      </c>
      <c r="K20" s="36">
        <v>1</v>
      </c>
      <c r="L20" s="86"/>
    </row>
    <row r="21" spans="1:12" x14ac:dyDescent="0.25">
      <c r="A21" s="2">
        <v>10</v>
      </c>
      <c r="B21" s="2" t="s">
        <v>6</v>
      </c>
      <c r="C21" s="2">
        <v>88</v>
      </c>
      <c r="D21" s="2">
        <v>7</v>
      </c>
      <c r="E21" s="2">
        <v>2</v>
      </c>
      <c r="F21" s="3">
        <v>1.55</v>
      </c>
      <c r="G21" s="36">
        <v>0</v>
      </c>
      <c r="H21" s="3">
        <v>0.26</v>
      </c>
      <c r="I21" s="36">
        <v>0</v>
      </c>
      <c r="J21" s="10">
        <v>6.0168690741384196</v>
      </c>
      <c r="K21" s="36">
        <v>0</v>
      </c>
      <c r="L21" s="86"/>
    </row>
    <row r="22" spans="1:12" x14ac:dyDescent="0.25">
      <c r="A22" s="2">
        <v>10</v>
      </c>
      <c r="B22" s="2" t="s">
        <v>6</v>
      </c>
      <c r="C22" s="2">
        <v>105</v>
      </c>
      <c r="D22" s="2">
        <v>6</v>
      </c>
      <c r="E22" s="2">
        <v>2</v>
      </c>
      <c r="F22" s="22">
        <v>0.78</v>
      </c>
      <c r="G22" s="36">
        <v>1</v>
      </c>
      <c r="H22" s="3">
        <v>0.16</v>
      </c>
      <c r="I22" s="36">
        <v>1</v>
      </c>
      <c r="J22" s="25">
        <v>4.8887061227374655</v>
      </c>
      <c r="K22" s="36">
        <v>1</v>
      </c>
      <c r="L22" s="86"/>
    </row>
    <row r="23" spans="1:12" x14ac:dyDescent="0.25">
      <c r="A23" s="2">
        <v>10</v>
      </c>
      <c r="B23" s="2" t="s">
        <v>6</v>
      </c>
      <c r="C23" s="2">
        <v>125</v>
      </c>
      <c r="D23" s="2">
        <v>3</v>
      </c>
      <c r="E23" s="2">
        <v>2</v>
      </c>
      <c r="F23" s="22">
        <v>0.15000000000000002</v>
      </c>
      <c r="G23" s="36">
        <v>1</v>
      </c>
      <c r="H23" s="3">
        <v>0.08</v>
      </c>
      <c r="I23" s="36">
        <v>1</v>
      </c>
      <c r="J23" s="25">
        <v>1.8672141441011152</v>
      </c>
      <c r="K23" s="36">
        <v>1</v>
      </c>
      <c r="L23" s="86"/>
    </row>
    <row r="24" spans="1:12" x14ac:dyDescent="0.25">
      <c r="A24" s="2">
        <v>10</v>
      </c>
      <c r="B24" s="2" t="s">
        <v>6</v>
      </c>
      <c r="C24" s="2">
        <v>150</v>
      </c>
      <c r="D24" s="2">
        <v>2</v>
      </c>
      <c r="E24" s="2">
        <v>2</v>
      </c>
      <c r="F24" s="22">
        <v>0.88</v>
      </c>
      <c r="G24" s="36">
        <v>1</v>
      </c>
      <c r="H24" s="3">
        <v>0.12</v>
      </c>
      <c r="I24" s="36">
        <v>1</v>
      </c>
      <c r="J24" s="25">
        <v>7.3556920828225749</v>
      </c>
      <c r="K24" s="36">
        <v>1</v>
      </c>
      <c r="L24" s="86"/>
    </row>
    <row r="25" spans="1:12" ht="15.75" thickBot="1" x14ac:dyDescent="0.3">
      <c r="A25" s="7">
        <v>10</v>
      </c>
      <c r="B25" s="7" t="s">
        <v>6</v>
      </c>
      <c r="C25" s="7">
        <v>199</v>
      </c>
      <c r="D25" s="7">
        <v>1</v>
      </c>
      <c r="E25" s="7">
        <v>2</v>
      </c>
      <c r="F25" s="23">
        <v>0.56000000000000005</v>
      </c>
      <c r="G25" s="37">
        <v>1</v>
      </c>
      <c r="H25" s="8">
        <v>9.9999999999999992E-2</v>
      </c>
      <c r="I25" s="37">
        <v>1</v>
      </c>
      <c r="J25" s="26">
        <v>6.0817832122150612</v>
      </c>
      <c r="K25" s="37">
        <v>1</v>
      </c>
      <c r="L25" s="87"/>
    </row>
    <row r="26" spans="1:12" x14ac:dyDescent="0.25">
      <c r="A26" s="6">
        <v>19</v>
      </c>
      <c r="B26" s="6" t="s">
        <v>7</v>
      </c>
      <c r="C26" s="6">
        <v>9</v>
      </c>
      <c r="D26" s="6">
        <v>19</v>
      </c>
      <c r="E26" s="6">
        <v>2</v>
      </c>
      <c r="F26" s="9">
        <v>6.6099999999999994</v>
      </c>
      <c r="G26" s="38">
        <v>0</v>
      </c>
      <c r="H26" s="9">
        <v>0.71</v>
      </c>
      <c r="I26" s="38">
        <v>0</v>
      </c>
      <c r="J26" s="17">
        <v>9.3890570861920466</v>
      </c>
      <c r="K26" s="38">
        <v>0</v>
      </c>
      <c r="L26" s="88"/>
    </row>
    <row r="27" spans="1:12" x14ac:dyDescent="0.25">
      <c r="A27" s="2">
        <v>19</v>
      </c>
      <c r="B27" s="2" t="s">
        <v>7</v>
      </c>
      <c r="C27" s="2">
        <v>16</v>
      </c>
      <c r="D27" s="2">
        <v>18</v>
      </c>
      <c r="E27" s="2">
        <v>2</v>
      </c>
      <c r="F27" s="3">
        <v>2.5499999999999998</v>
      </c>
      <c r="G27" s="36">
        <v>0</v>
      </c>
      <c r="H27" s="3">
        <v>0.41000000000000003</v>
      </c>
      <c r="I27" s="36">
        <v>0</v>
      </c>
      <c r="J27" s="10">
        <v>6.2422994846782149</v>
      </c>
      <c r="K27" s="36">
        <v>0</v>
      </c>
      <c r="L27" s="86"/>
    </row>
    <row r="28" spans="1:12" x14ac:dyDescent="0.25">
      <c r="A28" s="2">
        <v>19</v>
      </c>
      <c r="B28" s="2" t="s">
        <v>7</v>
      </c>
      <c r="C28" s="2">
        <v>25</v>
      </c>
      <c r="D28" s="2">
        <v>15</v>
      </c>
      <c r="E28" s="2">
        <v>2</v>
      </c>
      <c r="F28" s="3">
        <v>3.86</v>
      </c>
      <c r="G28" s="36">
        <v>0</v>
      </c>
      <c r="H28" s="3">
        <v>0.47000000000000003</v>
      </c>
      <c r="I28" s="36">
        <v>0</v>
      </c>
      <c r="J28" s="10">
        <v>8.2568639796000163</v>
      </c>
      <c r="K28" s="36">
        <v>0</v>
      </c>
      <c r="L28" s="86"/>
    </row>
    <row r="29" spans="1:12" x14ac:dyDescent="0.25">
      <c r="A29" s="2">
        <v>19</v>
      </c>
      <c r="B29" s="2" t="s">
        <v>7</v>
      </c>
      <c r="C29" s="2">
        <v>35</v>
      </c>
      <c r="D29" s="2">
        <v>13</v>
      </c>
      <c r="E29" s="2">
        <v>2</v>
      </c>
      <c r="F29" s="3">
        <v>2.09</v>
      </c>
      <c r="G29" s="36">
        <v>0</v>
      </c>
      <c r="H29" s="3">
        <v>0.34</v>
      </c>
      <c r="I29" s="36">
        <v>0</v>
      </c>
      <c r="J29" s="10">
        <v>6.2147277181205043</v>
      </c>
      <c r="K29" s="36">
        <v>0</v>
      </c>
      <c r="L29" s="86"/>
    </row>
    <row r="30" spans="1:12" x14ac:dyDescent="0.25">
      <c r="A30" s="2">
        <v>19</v>
      </c>
      <c r="B30" s="2" t="s">
        <v>7</v>
      </c>
      <c r="C30" s="2">
        <v>54</v>
      </c>
      <c r="D30" s="2">
        <v>11</v>
      </c>
      <c r="E30" s="2">
        <v>2</v>
      </c>
      <c r="F30" s="22">
        <v>1.47</v>
      </c>
      <c r="G30" s="36">
        <v>1</v>
      </c>
      <c r="H30" s="3">
        <v>0.31</v>
      </c>
      <c r="I30" s="36">
        <v>1</v>
      </c>
      <c r="J30" s="25">
        <v>4.8621370677225881</v>
      </c>
      <c r="K30" s="36">
        <v>1</v>
      </c>
      <c r="L30" s="86"/>
    </row>
    <row r="31" spans="1:12" x14ac:dyDescent="0.25">
      <c r="A31" s="2">
        <v>19</v>
      </c>
      <c r="B31" s="2" t="s">
        <v>7</v>
      </c>
      <c r="C31" s="2">
        <v>70</v>
      </c>
      <c r="D31" s="2">
        <v>9</v>
      </c>
      <c r="E31" s="2">
        <v>2</v>
      </c>
      <c r="F31" s="22">
        <v>1.29</v>
      </c>
      <c r="G31" s="36">
        <v>1</v>
      </c>
      <c r="H31" s="3">
        <v>0.29000000000000004</v>
      </c>
      <c r="I31" s="36">
        <v>1</v>
      </c>
      <c r="J31" s="25">
        <v>4.5571078392184514</v>
      </c>
      <c r="K31" s="36">
        <v>1</v>
      </c>
      <c r="L31" s="86"/>
    </row>
    <row r="32" spans="1:12" x14ac:dyDescent="0.25">
      <c r="A32" s="2">
        <v>19</v>
      </c>
      <c r="B32" s="2" t="s">
        <v>7</v>
      </c>
      <c r="C32" s="2">
        <v>88</v>
      </c>
      <c r="D32" s="2">
        <v>7</v>
      </c>
      <c r="E32" s="2">
        <v>2</v>
      </c>
      <c r="F32" s="22">
        <v>0.36</v>
      </c>
      <c r="G32" s="36">
        <v>1</v>
      </c>
      <c r="H32" s="3">
        <v>0.13</v>
      </c>
      <c r="I32" s="36">
        <v>1</v>
      </c>
      <c r="J32" s="25">
        <v>2.8303035447427427</v>
      </c>
      <c r="K32" s="36">
        <v>1</v>
      </c>
      <c r="L32" s="86"/>
    </row>
    <row r="33" spans="1:12" x14ac:dyDescent="0.25">
      <c r="A33" s="2">
        <v>19</v>
      </c>
      <c r="B33" s="2" t="s">
        <v>7</v>
      </c>
      <c r="C33" s="2">
        <v>105</v>
      </c>
      <c r="D33" s="2">
        <v>6</v>
      </c>
      <c r="E33" s="2">
        <v>2</v>
      </c>
      <c r="F33" s="22">
        <v>0.41000000000000003</v>
      </c>
      <c r="G33" s="36">
        <v>1</v>
      </c>
      <c r="H33" s="3">
        <v>0.14000000000000001</v>
      </c>
      <c r="I33" s="36">
        <v>1</v>
      </c>
      <c r="J33" s="25">
        <v>3.0758109355556558</v>
      </c>
      <c r="K33" s="36">
        <v>1</v>
      </c>
      <c r="L33" s="86"/>
    </row>
    <row r="34" spans="1:12" x14ac:dyDescent="0.25">
      <c r="A34" s="2">
        <v>19</v>
      </c>
      <c r="B34" s="2" t="s">
        <v>7</v>
      </c>
      <c r="C34" s="2">
        <v>126</v>
      </c>
      <c r="D34" s="2">
        <v>3</v>
      </c>
      <c r="E34" s="2">
        <v>2</v>
      </c>
      <c r="F34" s="22">
        <v>1.1100000000000001</v>
      </c>
      <c r="G34" s="36">
        <v>1</v>
      </c>
      <c r="H34" s="3">
        <v>0.15000000000000002</v>
      </c>
      <c r="I34" s="36">
        <v>1</v>
      </c>
      <c r="J34" s="25">
        <v>7.6663800561110254</v>
      </c>
      <c r="K34" s="36">
        <v>1</v>
      </c>
      <c r="L34" s="86"/>
    </row>
    <row r="35" spans="1:12" x14ac:dyDescent="0.25">
      <c r="A35" s="2">
        <v>19</v>
      </c>
      <c r="B35" s="2" t="s">
        <v>7</v>
      </c>
      <c r="C35" s="2">
        <v>150</v>
      </c>
      <c r="D35" s="2">
        <v>2</v>
      </c>
      <c r="E35" s="2">
        <v>2</v>
      </c>
      <c r="F35" s="22">
        <v>0.55000000000000004</v>
      </c>
      <c r="G35" s="36">
        <v>1</v>
      </c>
      <c r="H35" s="3">
        <v>0.16</v>
      </c>
      <c r="I35" s="36">
        <v>1</v>
      </c>
      <c r="J35" s="25">
        <v>3.462833503605705</v>
      </c>
      <c r="K35" s="36">
        <v>1</v>
      </c>
      <c r="L35" s="86"/>
    </row>
    <row r="36" spans="1:12" ht="15.75" thickBot="1" x14ac:dyDescent="0.3">
      <c r="A36" s="7">
        <v>19</v>
      </c>
      <c r="B36" s="7" t="s">
        <v>7</v>
      </c>
      <c r="C36" s="7">
        <v>200</v>
      </c>
      <c r="D36" s="7">
        <v>1</v>
      </c>
      <c r="E36" s="7">
        <v>2</v>
      </c>
      <c r="F36" s="23">
        <v>0.44</v>
      </c>
      <c r="G36" s="37">
        <v>1</v>
      </c>
      <c r="H36" s="8">
        <v>0.12</v>
      </c>
      <c r="I36" s="37">
        <v>1</v>
      </c>
      <c r="J36" s="26">
        <v>3.6665295920530991</v>
      </c>
      <c r="K36" s="37">
        <v>1</v>
      </c>
      <c r="L36" s="86"/>
    </row>
    <row r="37" spans="1:12" x14ac:dyDescent="0.25">
      <c r="A37" s="6">
        <v>66</v>
      </c>
      <c r="B37" s="6" t="s">
        <v>8</v>
      </c>
      <c r="C37" s="6">
        <v>5</v>
      </c>
      <c r="D37" s="6">
        <v>23</v>
      </c>
      <c r="E37" s="6">
        <v>2</v>
      </c>
      <c r="F37" s="9">
        <v>4.93</v>
      </c>
      <c r="G37" s="38">
        <v>0</v>
      </c>
      <c r="H37" s="9">
        <v>0.76</v>
      </c>
      <c r="I37" s="36">
        <v>0</v>
      </c>
      <c r="J37" s="17">
        <v>6.5368508928809002</v>
      </c>
      <c r="K37" s="56">
        <v>0</v>
      </c>
    </row>
    <row r="38" spans="1:12" x14ac:dyDescent="0.25">
      <c r="A38" s="2">
        <v>66</v>
      </c>
      <c r="B38" s="2" t="s">
        <v>8</v>
      </c>
      <c r="C38" s="2">
        <v>9</v>
      </c>
      <c r="D38" s="2">
        <v>19</v>
      </c>
      <c r="E38" s="2">
        <v>2</v>
      </c>
      <c r="F38" s="3">
        <v>4.0599999999999996</v>
      </c>
      <c r="G38" s="36">
        <v>0</v>
      </c>
      <c r="H38" s="3">
        <v>0.6</v>
      </c>
      <c r="I38" s="36">
        <v>0</v>
      </c>
      <c r="J38" s="10">
        <v>6.8372569021329239</v>
      </c>
      <c r="K38" s="55">
        <v>0</v>
      </c>
    </row>
    <row r="39" spans="1:12" x14ac:dyDescent="0.25">
      <c r="A39" s="2">
        <v>66</v>
      </c>
      <c r="B39" s="2" t="s">
        <v>8</v>
      </c>
      <c r="C39" s="2">
        <v>16</v>
      </c>
      <c r="D39" s="2">
        <v>18</v>
      </c>
      <c r="E39" s="2">
        <v>2</v>
      </c>
      <c r="F39" s="3">
        <v>3.69</v>
      </c>
      <c r="G39" s="36">
        <v>0</v>
      </c>
      <c r="H39" s="3">
        <v>0.51</v>
      </c>
      <c r="I39" s="36">
        <v>0</v>
      </c>
      <c r="J39" s="10">
        <v>7.2499938121028613</v>
      </c>
      <c r="K39" s="55">
        <v>0</v>
      </c>
    </row>
    <row r="40" spans="1:12" x14ac:dyDescent="0.25">
      <c r="A40" s="2">
        <v>66</v>
      </c>
      <c r="B40" s="2" t="s">
        <v>8</v>
      </c>
      <c r="C40" s="2">
        <v>24</v>
      </c>
      <c r="D40" s="2">
        <v>15</v>
      </c>
      <c r="E40" s="2">
        <v>2</v>
      </c>
      <c r="F40" s="3">
        <v>2.8899999999999997</v>
      </c>
      <c r="G40" s="36">
        <v>0</v>
      </c>
      <c r="H40" s="3">
        <v>0.4</v>
      </c>
      <c r="I40" s="36">
        <v>0</v>
      </c>
      <c r="J40" s="10">
        <v>7.3531719659449406</v>
      </c>
      <c r="K40" s="55">
        <v>0</v>
      </c>
    </row>
    <row r="41" spans="1:12" x14ac:dyDescent="0.25">
      <c r="A41" s="2">
        <v>66</v>
      </c>
      <c r="B41" s="2" t="s">
        <v>8</v>
      </c>
      <c r="C41" s="2">
        <v>35</v>
      </c>
      <c r="D41" s="2">
        <v>13</v>
      </c>
      <c r="E41" s="2">
        <v>2</v>
      </c>
      <c r="F41" s="3">
        <v>2.6399999999999997</v>
      </c>
      <c r="G41" s="36">
        <v>0</v>
      </c>
      <c r="H41" s="3">
        <v>0.28000000000000003</v>
      </c>
      <c r="I41" s="36">
        <v>0</v>
      </c>
      <c r="J41" s="10">
        <v>9.5397217828336522</v>
      </c>
      <c r="K41" s="55">
        <v>0</v>
      </c>
    </row>
    <row r="42" spans="1:12" x14ac:dyDescent="0.25">
      <c r="A42" s="2">
        <v>66</v>
      </c>
      <c r="B42" s="2" t="s">
        <v>8</v>
      </c>
      <c r="C42" s="2">
        <v>54</v>
      </c>
      <c r="D42" s="2">
        <v>11</v>
      </c>
      <c r="E42" s="2">
        <v>2</v>
      </c>
      <c r="F42" s="3">
        <v>4</v>
      </c>
      <c r="G42" s="36">
        <v>0</v>
      </c>
      <c r="H42" s="3">
        <v>0.47000000000000003</v>
      </c>
      <c r="I42" s="36">
        <v>0</v>
      </c>
      <c r="J42" s="10">
        <v>8.6176641105585254</v>
      </c>
      <c r="K42" s="55">
        <v>0</v>
      </c>
    </row>
    <row r="43" spans="1:12" x14ac:dyDescent="0.25">
      <c r="A43" s="2">
        <v>66</v>
      </c>
      <c r="B43" s="2" t="s">
        <v>8</v>
      </c>
      <c r="C43" s="2">
        <v>70</v>
      </c>
      <c r="D43" s="2">
        <v>9</v>
      </c>
      <c r="E43" s="2">
        <v>2</v>
      </c>
      <c r="F43" s="3">
        <v>1.81</v>
      </c>
      <c r="G43" s="36">
        <v>0</v>
      </c>
      <c r="H43" s="3">
        <v>0.25</v>
      </c>
      <c r="I43" s="36">
        <v>0</v>
      </c>
      <c r="J43" s="10">
        <v>7.390984978557273</v>
      </c>
      <c r="K43" s="55">
        <v>0</v>
      </c>
    </row>
    <row r="44" spans="1:12" x14ac:dyDescent="0.25">
      <c r="A44" s="2">
        <v>66</v>
      </c>
      <c r="B44" s="2" t="s">
        <v>8</v>
      </c>
      <c r="C44" s="2">
        <v>88</v>
      </c>
      <c r="D44" s="2">
        <v>7</v>
      </c>
      <c r="E44" s="2">
        <v>2</v>
      </c>
      <c r="F44" s="22">
        <v>1.26</v>
      </c>
      <c r="G44" s="36">
        <v>1</v>
      </c>
      <c r="H44" s="3">
        <v>0.15000000000000002</v>
      </c>
      <c r="I44" s="36">
        <v>0</v>
      </c>
      <c r="J44" s="25">
        <v>8.4704364758413266</v>
      </c>
      <c r="K44" s="36">
        <v>1</v>
      </c>
    </row>
    <row r="45" spans="1:12" x14ac:dyDescent="0.25">
      <c r="A45" s="2">
        <v>66</v>
      </c>
      <c r="B45" s="2" t="s">
        <v>8</v>
      </c>
      <c r="C45" s="2">
        <v>105</v>
      </c>
      <c r="D45" s="2">
        <v>6</v>
      </c>
      <c r="E45" s="2">
        <v>2</v>
      </c>
      <c r="F45" s="3">
        <v>1.76</v>
      </c>
      <c r="G45" s="36">
        <v>0</v>
      </c>
      <c r="H45" s="3">
        <v>0.17</v>
      </c>
      <c r="I45" s="36">
        <v>0</v>
      </c>
      <c r="J45" s="10">
        <v>10.477064195410399</v>
      </c>
      <c r="K45" s="36">
        <v>0</v>
      </c>
    </row>
    <row r="46" spans="1:12" x14ac:dyDescent="0.25">
      <c r="A46" s="2">
        <v>66</v>
      </c>
      <c r="B46" s="2" t="s">
        <v>8</v>
      </c>
      <c r="C46" s="2">
        <v>125</v>
      </c>
      <c r="D46" s="2">
        <v>3</v>
      </c>
      <c r="E46" s="2">
        <v>2</v>
      </c>
      <c r="F46" s="22">
        <v>0.95</v>
      </c>
      <c r="G46" s="36">
        <v>1</v>
      </c>
      <c r="H46" s="3">
        <v>0.13</v>
      </c>
      <c r="I46" s="36">
        <v>0</v>
      </c>
      <c r="J46" s="25">
        <v>7.7446266153585359</v>
      </c>
      <c r="K46" s="36">
        <v>1</v>
      </c>
    </row>
    <row r="47" spans="1:12" x14ac:dyDescent="0.25">
      <c r="A47" s="2">
        <v>66</v>
      </c>
      <c r="B47" s="2" t="s">
        <v>8</v>
      </c>
      <c r="C47" s="2">
        <v>180</v>
      </c>
      <c r="D47" s="2">
        <v>2</v>
      </c>
      <c r="E47" s="2">
        <v>2</v>
      </c>
      <c r="F47" s="22">
        <v>0.21000000000000002</v>
      </c>
      <c r="G47" s="36">
        <v>8</v>
      </c>
      <c r="H47" s="3">
        <v>0.09</v>
      </c>
      <c r="I47" s="36">
        <v>0</v>
      </c>
      <c r="J47" s="25">
        <v>2.4969815259137058</v>
      </c>
      <c r="K47" s="39">
        <v>8</v>
      </c>
    </row>
    <row r="48" spans="1:12" ht="15.75" thickBot="1" x14ac:dyDescent="0.3">
      <c r="A48" s="7">
        <v>66</v>
      </c>
      <c r="B48" s="7" t="s">
        <v>8</v>
      </c>
      <c r="C48" s="7">
        <v>200</v>
      </c>
      <c r="D48" s="7">
        <v>1</v>
      </c>
      <c r="E48" s="7">
        <v>2</v>
      </c>
      <c r="F48" s="74">
        <v>0.02</v>
      </c>
      <c r="G48" s="59">
        <v>8</v>
      </c>
      <c r="H48" s="8">
        <v>0.03</v>
      </c>
      <c r="I48" s="37">
        <v>0</v>
      </c>
      <c r="J48" s="8" t="s">
        <v>24</v>
      </c>
      <c r="K48" s="62" t="s">
        <v>24</v>
      </c>
      <c r="L48" s="89" t="s">
        <v>26</v>
      </c>
    </row>
    <row r="49" spans="1:12" x14ac:dyDescent="0.25">
      <c r="A49" s="6">
        <v>67</v>
      </c>
      <c r="B49" s="6" t="s">
        <v>8</v>
      </c>
      <c r="C49" s="6">
        <v>250</v>
      </c>
      <c r="D49" s="6">
        <v>20</v>
      </c>
      <c r="E49" s="6">
        <v>2</v>
      </c>
      <c r="F49" s="63">
        <v>3.1599999999999997</v>
      </c>
      <c r="G49" s="64">
        <v>8</v>
      </c>
      <c r="H49" s="63">
        <v>0.35000000000000003</v>
      </c>
      <c r="I49" s="64">
        <v>8</v>
      </c>
      <c r="J49" s="65">
        <v>9.0362708965663661</v>
      </c>
      <c r="K49" s="64">
        <v>8</v>
      </c>
      <c r="L49" s="90" t="s">
        <v>38</v>
      </c>
    </row>
    <row r="50" spans="1:12" x14ac:dyDescent="0.25">
      <c r="A50" s="2">
        <v>67</v>
      </c>
      <c r="B50" s="2" t="s">
        <v>8</v>
      </c>
      <c r="C50" s="2">
        <v>300</v>
      </c>
      <c r="D50" s="2">
        <v>19</v>
      </c>
      <c r="E50" s="2">
        <v>2</v>
      </c>
      <c r="F50" s="12">
        <v>2.0099999999999998</v>
      </c>
      <c r="G50" s="39">
        <v>8</v>
      </c>
      <c r="H50" s="12">
        <v>0.24000000000000002</v>
      </c>
      <c r="I50" s="39">
        <v>8</v>
      </c>
      <c r="J50" s="13">
        <v>8.5150297647056892</v>
      </c>
      <c r="K50" s="39">
        <v>8</v>
      </c>
      <c r="L50" s="90" t="s">
        <v>38</v>
      </c>
    </row>
    <row r="51" spans="1:12" x14ac:dyDescent="0.25">
      <c r="A51" s="2">
        <v>67</v>
      </c>
      <c r="B51" s="2" t="s">
        <v>8</v>
      </c>
      <c r="C51" s="2">
        <v>400</v>
      </c>
      <c r="D51" s="2">
        <v>18</v>
      </c>
      <c r="E51" s="2">
        <v>2</v>
      </c>
      <c r="F51" s="12">
        <v>1.62</v>
      </c>
      <c r="G51" s="39">
        <v>8</v>
      </c>
      <c r="H51" s="12">
        <v>0.17</v>
      </c>
      <c r="I51" s="39">
        <v>8</v>
      </c>
      <c r="J51" s="13">
        <v>9.6154317506895453</v>
      </c>
      <c r="K51" s="39">
        <v>8</v>
      </c>
      <c r="L51" s="90" t="s">
        <v>38</v>
      </c>
    </row>
    <row r="52" spans="1:12" x14ac:dyDescent="0.25">
      <c r="A52" s="2">
        <v>67</v>
      </c>
      <c r="B52" s="2" t="s">
        <v>8</v>
      </c>
      <c r="C52" s="2">
        <v>502</v>
      </c>
      <c r="D52" s="2">
        <v>17</v>
      </c>
      <c r="E52" s="2">
        <v>2</v>
      </c>
      <c r="F52" s="12">
        <v>1.96</v>
      </c>
      <c r="G52" s="39">
        <v>8</v>
      </c>
      <c r="H52" s="12">
        <v>0.19</v>
      </c>
      <c r="I52" s="39">
        <v>8</v>
      </c>
      <c r="J52" s="13">
        <v>10.839871017473516</v>
      </c>
      <c r="K52" s="39">
        <v>8</v>
      </c>
      <c r="L52" s="90" t="s">
        <v>38</v>
      </c>
    </row>
    <row r="53" spans="1:12" x14ac:dyDescent="0.25">
      <c r="A53" s="2">
        <v>67</v>
      </c>
      <c r="B53" s="2" t="s">
        <v>8</v>
      </c>
      <c r="C53" s="2">
        <v>652</v>
      </c>
      <c r="D53" s="2">
        <v>13</v>
      </c>
      <c r="E53" s="2">
        <v>2</v>
      </c>
      <c r="F53" s="12">
        <v>2.2399999999999998</v>
      </c>
      <c r="G53" s="39">
        <v>8</v>
      </c>
      <c r="H53" s="12">
        <v>0.24000000000000002</v>
      </c>
      <c r="I53" s="39">
        <v>8</v>
      </c>
      <c r="J53" s="13">
        <v>9.4936891074742249</v>
      </c>
      <c r="K53" s="39">
        <v>8</v>
      </c>
      <c r="L53" s="90" t="s">
        <v>38</v>
      </c>
    </row>
    <row r="54" spans="1:12" x14ac:dyDescent="0.25">
      <c r="A54" s="2">
        <v>67</v>
      </c>
      <c r="B54" s="2" t="s">
        <v>8</v>
      </c>
      <c r="C54" s="2">
        <v>801</v>
      </c>
      <c r="D54" s="2">
        <v>9</v>
      </c>
      <c r="E54" s="2">
        <v>2</v>
      </c>
      <c r="F54" s="12">
        <v>1.99</v>
      </c>
      <c r="G54" s="39">
        <v>8</v>
      </c>
      <c r="H54" s="12">
        <v>0.22</v>
      </c>
      <c r="I54" s="39">
        <v>8</v>
      </c>
      <c r="J54" s="13">
        <v>9.1408239581392952</v>
      </c>
      <c r="K54" s="39">
        <v>8</v>
      </c>
      <c r="L54" s="90" t="s">
        <v>38</v>
      </c>
    </row>
    <row r="55" spans="1:12" x14ac:dyDescent="0.25">
      <c r="A55" s="2">
        <v>67</v>
      </c>
      <c r="B55" s="2" t="s">
        <v>8</v>
      </c>
      <c r="C55" s="2">
        <v>1000</v>
      </c>
      <c r="D55" s="2">
        <v>5</v>
      </c>
      <c r="E55" s="2">
        <v>2</v>
      </c>
      <c r="F55" s="12">
        <v>2.3299999999999996</v>
      </c>
      <c r="G55" s="39">
        <v>8</v>
      </c>
      <c r="H55" s="12">
        <v>0.23</v>
      </c>
      <c r="I55" s="39">
        <v>8</v>
      </c>
      <c r="J55" s="13">
        <v>10.45059852719629</v>
      </c>
      <c r="K55" s="39">
        <v>8</v>
      </c>
      <c r="L55" s="90" t="s">
        <v>38</v>
      </c>
    </row>
    <row r="56" spans="1:12" x14ac:dyDescent="0.25">
      <c r="A56" s="2">
        <v>67</v>
      </c>
      <c r="B56" s="2" t="s">
        <v>8</v>
      </c>
      <c r="C56" s="2">
        <v>1251</v>
      </c>
      <c r="D56" s="2">
        <v>4</v>
      </c>
      <c r="E56" s="2">
        <v>2</v>
      </c>
      <c r="F56" s="12">
        <v>5.49</v>
      </c>
      <c r="G56" s="39">
        <v>8</v>
      </c>
      <c r="H56" s="12">
        <v>0.57000000000000006</v>
      </c>
      <c r="I56" s="39">
        <v>8</v>
      </c>
      <c r="J56" s="13">
        <v>9.6448316944303425</v>
      </c>
      <c r="K56" s="39">
        <v>8</v>
      </c>
      <c r="L56" s="90" t="s">
        <v>38</v>
      </c>
    </row>
    <row r="57" spans="1:12" x14ac:dyDescent="0.25">
      <c r="A57" s="2">
        <v>67</v>
      </c>
      <c r="B57" s="2" t="s">
        <v>8</v>
      </c>
      <c r="C57" s="2">
        <v>1500</v>
      </c>
      <c r="D57" s="2">
        <v>3</v>
      </c>
      <c r="E57" s="2">
        <v>2</v>
      </c>
      <c r="F57" s="12">
        <v>2.17</v>
      </c>
      <c r="G57" s="39">
        <v>8</v>
      </c>
      <c r="H57" s="12">
        <v>0.24000000000000002</v>
      </c>
      <c r="I57" s="39">
        <v>8</v>
      </c>
      <c r="J57" s="13">
        <v>9.2334073673762109</v>
      </c>
      <c r="K57" s="39">
        <v>8</v>
      </c>
      <c r="L57" s="90" t="s">
        <v>38</v>
      </c>
    </row>
    <row r="58" spans="1:12" x14ac:dyDescent="0.25">
      <c r="A58" s="2">
        <v>67</v>
      </c>
      <c r="B58" s="2" t="s">
        <v>8</v>
      </c>
      <c r="C58" s="2">
        <v>1754</v>
      </c>
      <c r="D58" s="2">
        <v>2</v>
      </c>
      <c r="E58" s="2">
        <v>2</v>
      </c>
      <c r="F58" s="12">
        <v>2.4499999999999997</v>
      </c>
      <c r="G58" s="39">
        <v>8</v>
      </c>
      <c r="H58" s="12">
        <v>0.25</v>
      </c>
      <c r="I58" s="39">
        <v>8</v>
      </c>
      <c r="J58" s="13">
        <v>10.147489249033219</v>
      </c>
      <c r="K58" s="39">
        <v>8</v>
      </c>
      <c r="L58" s="90" t="s">
        <v>38</v>
      </c>
    </row>
    <row r="59" spans="1:12" ht="15.75" thickBot="1" x14ac:dyDescent="0.3">
      <c r="A59" s="19">
        <v>67</v>
      </c>
      <c r="B59" s="19" t="s">
        <v>8</v>
      </c>
      <c r="C59" s="19">
        <v>2000</v>
      </c>
      <c r="D59" s="19">
        <v>1</v>
      </c>
      <c r="E59" s="19">
        <v>2</v>
      </c>
      <c r="F59" s="58">
        <v>2.1799999999999997</v>
      </c>
      <c r="G59" s="59">
        <v>8</v>
      </c>
      <c r="H59" s="58">
        <v>0.22</v>
      </c>
      <c r="I59" s="59">
        <v>8</v>
      </c>
      <c r="J59" s="60">
        <v>10.043770083669912</v>
      </c>
      <c r="K59" s="59">
        <v>8</v>
      </c>
      <c r="L59" s="91" t="s">
        <v>38</v>
      </c>
    </row>
    <row r="60" spans="1:12" x14ac:dyDescent="0.25">
      <c r="A60" s="6">
        <v>70</v>
      </c>
      <c r="B60" s="6" t="s">
        <v>9</v>
      </c>
      <c r="C60" s="6">
        <v>5</v>
      </c>
      <c r="D60" s="6">
        <v>23</v>
      </c>
      <c r="E60" s="6">
        <v>2</v>
      </c>
      <c r="F60" s="9">
        <v>4.2</v>
      </c>
      <c r="G60" s="38">
        <v>0</v>
      </c>
      <c r="H60" s="9">
        <v>0.8</v>
      </c>
      <c r="I60" s="38">
        <v>0</v>
      </c>
      <c r="J60" s="17">
        <v>5.2792378373669608</v>
      </c>
      <c r="K60" s="56">
        <v>0</v>
      </c>
      <c r="L60" s="90"/>
    </row>
    <row r="61" spans="1:12" x14ac:dyDescent="0.25">
      <c r="A61" s="2">
        <v>70</v>
      </c>
      <c r="B61" s="2" t="s">
        <v>9</v>
      </c>
      <c r="C61" s="2">
        <v>9</v>
      </c>
      <c r="D61" s="2">
        <v>19</v>
      </c>
      <c r="E61" s="2">
        <v>2</v>
      </c>
      <c r="F61" s="3">
        <v>4.25</v>
      </c>
      <c r="G61" s="36">
        <v>0</v>
      </c>
      <c r="H61" s="3">
        <v>0.75</v>
      </c>
      <c r="I61" s="36">
        <v>0</v>
      </c>
      <c r="J61" s="10">
        <v>5.660688736764401</v>
      </c>
      <c r="K61" s="55">
        <v>0</v>
      </c>
    </row>
    <row r="62" spans="1:12" x14ac:dyDescent="0.25">
      <c r="A62" s="2">
        <v>70</v>
      </c>
      <c r="B62" s="2" t="s">
        <v>9</v>
      </c>
      <c r="C62" s="2">
        <v>16</v>
      </c>
      <c r="D62" s="2">
        <v>18</v>
      </c>
      <c r="E62" s="2">
        <v>2</v>
      </c>
      <c r="F62" s="3">
        <v>4.3599999999999994</v>
      </c>
      <c r="G62" s="36">
        <v>0</v>
      </c>
      <c r="H62" s="3">
        <v>0.56000000000000005</v>
      </c>
      <c r="I62" s="36">
        <v>0</v>
      </c>
      <c r="J62" s="10">
        <v>7.7984690997478445</v>
      </c>
      <c r="K62" s="55">
        <v>0</v>
      </c>
    </row>
    <row r="63" spans="1:12" x14ac:dyDescent="0.25">
      <c r="A63" s="2">
        <v>70</v>
      </c>
      <c r="B63" s="2" t="s">
        <v>9</v>
      </c>
      <c r="C63" s="2">
        <v>26</v>
      </c>
      <c r="D63" s="2">
        <v>15</v>
      </c>
      <c r="E63" s="2">
        <v>2</v>
      </c>
      <c r="F63" s="3">
        <v>2.96</v>
      </c>
      <c r="G63" s="36">
        <v>0</v>
      </c>
      <c r="H63" s="3">
        <v>0.54</v>
      </c>
      <c r="I63" s="36">
        <v>0</v>
      </c>
      <c r="J63" s="10">
        <v>5.5581818284897766</v>
      </c>
      <c r="K63" s="55">
        <v>0</v>
      </c>
    </row>
    <row r="64" spans="1:12" x14ac:dyDescent="0.25">
      <c r="A64" s="2">
        <v>70</v>
      </c>
      <c r="B64" s="2" t="s">
        <v>9</v>
      </c>
      <c r="C64" s="2">
        <v>35</v>
      </c>
      <c r="D64" s="2">
        <v>13</v>
      </c>
      <c r="E64" s="2">
        <v>2</v>
      </c>
      <c r="F64" s="3">
        <v>2.5799999999999996</v>
      </c>
      <c r="G64" s="36">
        <v>0</v>
      </c>
      <c r="H64" s="3">
        <v>0.43</v>
      </c>
      <c r="I64" s="36">
        <v>0</v>
      </c>
      <c r="J64" s="10">
        <v>6.1161888918752467</v>
      </c>
      <c r="K64" s="55">
        <v>0</v>
      </c>
    </row>
    <row r="65" spans="1:12" x14ac:dyDescent="0.25">
      <c r="A65" s="2">
        <v>70</v>
      </c>
      <c r="B65" s="2" t="s">
        <v>9</v>
      </c>
      <c r="C65" s="2">
        <v>53</v>
      </c>
      <c r="D65" s="2">
        <v>11</v>
      </c>
      <c r="E65" s="2">
        <v>2</v>
      </c>
      <c r="F65" s="3">
        <v>2.46</v>
      </c>
      <c r="G65" s="36">
        <v>0</v>
      </c>
      <c r="H65" s="12">
        <v>0.21000000000000002</v>
      </c>
      <c r="I65" s="39">
        <v>4</v>
      </c>
      <c r="J65" s="13">
        <v>12.073964603127399</v>
      </c>
      <c r="K65" s="57">
        <v>4</v>
      </c>
    </row>
    <row r="66" spans="1:12" x14ac:dyDescent="0.25">
      <c r="A66" s="2">
        <v>70</v>
      </c>
      <c r="B66" s="2" t="s">
        <v>9</v>
      </c>
      <c r="C66" s="2">
        <v>70</v>
      </c>
      <c r="D66" s="2">
        <v>9</v>
      </c>
      <c r="E66" s="2">
        <v>2</v>
      </c>
      <c r="F66" s="3">
        <v>2.9299999999999997</v>
      </c>
      <c r="G66" s="36">
        <v>0</v>
      </c>
      <c r="H66" s="3">
        <v>0.41000000000000003</v>
      </c>
      <c r="I66" s="36">
        <v>0</v>
      </c>
      <c r="J66" s="10">
        <v>7.1693279459137056</v>
      </c>
      <c r="K66" s="55">
        <v>0</v>
      </c>
    </row>
    <row r="67" spans="1:12" x14ac:dyDescent="0.25">
      <c r="A67" s="2">
        <v>70</v>
      </c>
      <c r="B67" s="2" t="s">
        <v>9</v>
      </c>
      <c r="C67" s="2">
        <v>88</v>
      </c>
      <c r="D67" s="2">
        <v>7</v>
      </c>
      <c r="E67" s="2">
        <v>2</v>
      </c>
      <c r="F67" s="3">
        <v>1.42</v>
      </c>
      <c r="G67" s="36">
        <v>0</v>
      </c>
      <c r="H67" s="3">
        <v>0.22</v>
      </c>
      <c r="I67" s="36">
        <v>0</v>
      </c>
      <c r="J67" s="10">
        <v>6.7220678749077267</v>
      </c>
      <c r="K67" s="55">
        <v>0</v>
      </c>
    </row>
    <row r="68" spans="1:12" x14ac:dyDescent="0.25">
      <c r="A68" s="2">
        <v>70</v>
      </c>
      <c r="B68" s="2" t="s">
        <v>9</v>
      </c>
      <c r="C68" s="2">
        <v>105</v>
      </c>
      <c r="D68" s="2">
        <v>6</v>
      </c>
      <c r="E68" s="2">
        <v>2</v>
      </c>
      <c r="F68" s="3">
        <v>2.19</v>
      </c>
      <c r="G68" s="36">
        <v>0</v>
      </c>
      <c r="H68" s="3">
        <v>0.29000000000000004</v>
      </c>
      <c r="I68" s="36">
        <v>0</v>
      </c>
      <c r="J68" s="10">
        <v>7.5511654306363836</v>
      </c>
      <c r="K68" s="55">
        <v>0</v>
      </c>
    </row>
    <row r="69" spans="1:12" x14ac:dyDescent="0.25">
      <c r="A69" s="2">
        <v>70</v>
      </c>
      <c r="B69" s="2" t="s">
        <v>9</v>
      </c>
      <c r="C69" s="2">
        <v>126</v>
      </c>
      <c r="D69" s="2">
        <v>3</v>
      </c>
      <c r="E69" s="2">
        <v>2</v>
      </c>
      <c r="F69" s="22">
        <v>0.43</v>
      </c>
      <c r="G69" s="36">
        <v>1</v>
      </c>
      <c r="H69" s="3">
        <v>0.13</v>
      </c>
      <c r="I69" s="36">
        <v>0</v>
      </c>
      <c r="J69" s="25">
        <v>3.4157476627914223</v>
      </c>
      <c r="K69" s="55">
        <v>1</v>
      </c>
    </row>
    <row r="70" spans="1:12" x14ac:dyDescent="0.25">
      <c r="A70" s="2">
        <v>70</v>
      </c>
      <c r="B70" s="2" t="s">
        <v>9</v>
      </c>
      <c r="C70" s="2">
        <v>151</v>
      </c>
      <c r="D70" s="2">
        <v>2</v>
      </c>
      <c r="E70" s="2">
        <v>2</v>
      </c>
      <c r="F70" s="22">
        <v>1.1000000000000001</v>
      </c>
      <c r="G70" s="36">
        <v>1</v>
      </c>
      <c r="H70" s="3">
        <v>0.22</v>
      </c>
      <c r="I70" s="36">
        <v>0</v>
      </c>
      <c r="J70" s="25">
        <v>5.0341102870909227</v>
      </c>
      <c r="K70" s="55">
        <v>1</v>
      </c>
    </row>
    <row r="71" spans="1:12" ht="15.75" thickBot="1" x14ac:dyDescent="0.3">
      <c r="A71" s="7">
        <v>70</v>
      </c>
      <c r="B71" s="7" t="s">
        <v>9</v>
      </c>
      <c r="C71" s="7">
        <v>200</v>
      </c>
      <c r="D71" s="7">
        <v>1</v>
      </c>
      <c r="E71" s="7">
        <v>2</v>
      </c>
      <c r="F71" s="8">
        <v>2.09</v>
      </c>
      <c r="G71" s="37">
        <v>0</v>
      </c>
      <c r="H71" s="8">
        <v>0.24000000000000002</v>
      </c>
      <c r="I71" s="37">
        <v>0</v>
      </c>
      <c r="J71" s="18">
        <v>9.0497364852105537</v>
      </c>
      <c r="K71" s="62">
        <v>0</v>
      </c>
      <c r="L71" s="91"/>
    </row>
    <row r="72" spans="1:12" x14ac:dyDescent="0.25">
      <c r="A72" s="6">
        <v>74</v>
      </c>
      <c r="B72" s="6" t="s">
        <v>10</v>
      </c>
      <c r="C72" s="6">
        <v>5</v>
      </c>
      <c r="D72" s="6">
        <v>23</v>
      </c>
      <c r="E72" s="6">
        <v>2</v>
      </c>
      <c r="F72" s="9">
        <v>4.5299999999999994</v>
      </c>
      <c r="G72" s="38">
        <v>0</v>
      </c>
      <c r="H72" s="9">
        <v>0.72</v>
      </c>
      <c r="I72" s="38">
        <v>0</v>
      </c>
      <c r="J72" s="17">
        <v>6.3125104956769791</v>
      </c>
      <c r="K72" s="38">
        <v>0</v>
      </c>
      <c r="L72" s="90"/>
    </row>
    <row r="73" spans="1:12" x14ac:dyDescent="0.25">
      <c r="A73" s="2">
        <v>74</v>
      </c>
      <c r="B73" s="2" t="s">
        <v>10</v>
      </c>
      <c r="C73" s="2">
        <v>9</v>
      </c>
      <c r="D73" s="2">
        <v>19</v>
      </c>
      <c r="E73" s="2">
        <v>2</v>
      </c>
      <c r="F73" s="3">
        <v>3.88</v>
      </c>
      <c r="G73" s="36">
        <v>0</v>
      </c>
      <c r="H73" s="3">
        <v>0.66</v>
      </c>
      <c r="I73" s="36">
        <v>0</v>
      </c>
      <c r="J73" s="10">
        <v>5.964278039941731</v>
      </c>
      <c r="K73" s="36">
        <v>0</v>
      </c>
    </row>
    <row r="74" spans="1:12" x14ac:dyDescent="0.25">
      <c r="A74" s="2">
        <v>74</v>
      </c>
      <c r="B74" s="2" t="s">
        <v>10</v>
      </c>
      <c r="C74" s="2">
        <v>15</v>
      </c>
      <c r="D74" s="2">
        <v>18</v>
      </c>
      <c r="E74" s="2">
        <v>2</v>
      </c>
      <c r="F74" s="3">
        <v>3.51</v>
      </c>
      <c r="G74" s="36">
        <v>0</v>
      </c>
      <c r="H74" s="3">
        <v>0.57000000000000006</v>
      </c>
      <c r="I74" s="36">
        <v>0</v>
      </c>
      <c r="J74" s="10">
        <v>6.1997255072218147</v>
      </c>
      <c r="K74" s="36">
        <v>0</v>
      </c>
    </row>
    <row r="75" spans="1:12" x14ac:dyDescent="0.25">
      <c r="A75" s="2">
        <v>74</v>
      </c>
      <c r="B75" s="2" t="s">
        <v>10</v>
      </c>
      <c r="C75" s="2">
        <v>25</v>
      </c>
      <c r="D75" s="2">
        <v>15</v>
      </c>
      <c r="E75" s="2">
        <v>2</v>
      </c>
      <c r="F75" s="3">
        <v>3.0599999999999996</v>
      </c>
      <c r="G75" s="36">
        <v>0</v>
      </c>
      <c r="H75" s="3">
        <v>0.56000000000000005</v>
      </c>
      <c r="I75" s="36">
        <v>0</v>
      </c>
      <c r="J75" s="10">
        <v>5.457465742637396</v>
      </c>
      <c r="K75" s="36">
        <v>0</v>
      </c>
    </row>
    <row r="76" spans="1:12" x14ac:dyDescent="0.25">
      <c r="A76" s="2">
        <v>74</v>
      </c>
      <c r="B76" s="2" t="s">
        <v>10</v>
      </c>
      <c r="C76" s="2">
        <v>35</v>
      </c>
      <c r="D76" s="2">
        <v>13</v>
      </c>
      <c r="E76" s="2">
        <v>2</v>
      </c>
      <c r="F76" s="3">
        <v>3.59</v>
      </c>
      <c r="G76" s="36">
        <v>0</v>
      </c>
      <c r="H76" s="3">
        <v>0.75</v>
      </c>
      <c r="I76" s="36">
        <v>0</v>
      </c>
      <c r="J76" s="10">
        <v>4.8415305355102314</v>
      </c>
      <c r="K76" s="36">
        <v>0</v>
      </c>
    </row>
    <row r="77" spans="1:12" x14ac:dyDescent="0.25">
      <c r="A77" s="2">
        <v>74</v>
      </c>
      <c r="B77" s="2" t="s">
        <v>10</v>
      </c>
      <c r="C77" s="2">
        <v>53</v>
      </c>
      <c r="D77" s="2">
        <v>11</v>
      </c>
      <c r="E77" s="2">
        <v>2</v>
      </c>
      <c r="F77" s="3">
        <v>3.1999999999999997</v>
      </c>
      <c r="G77" s="36">
        <v>0</v>
      </c>
      <c r="H77" s="3">
        <v>0.52</v>
      </c>
      <c r="I77" s="36">
        <v>0</v>
      </c>
      <c r="J77" s="10">
        <v>6.1863807152164583</v>
      </c>
      <c r="K77" s="36">
        <v>0</v>
      </c>
    </row>
    <row r="78" spans="1:12" x14ac:dyDescent="0.25">
      <c r="A78" s="2">
        <v>74</v>
      </c>
      <c r="B78" s="2" t="s">
        <v>10</v>
      </c>
      <c r="C78" s="2">
        <v>71</v>
      </c>
      <c r="D78" s="2">
        <v>9</v>
      </c>
      <c r="E78" s="2">
        <v>2</v>
      </c>
      <c r="F78" s="3">
        <v>2.3499999999999996</v>
      </c>
      <c r="G78" s="36">
        <v>0</v>
      </c>
      <c r="H78" s="3">
        <v>0.43</v>
      </c>
      <c r="I78" s="36">
        <v>0</v>
      </c>
      <c r="J78" s="10">
        <v>5.5046066427399118</v>
      </c>
      <c r="K78" s="36">
        <v>0</v>
      </c>
    </row>
    <row r="79" spans="1:12" x14ac:dyDescent="0.25">
      <c r="A79" s="2">
        <v>74</v>
      </c>
      <c r="B79" s="2" t="s">
        <v>10</v>
      </c>
      <c r="C79" s="2">
        <v>87</v>
      </c>
      <c r="D79" s="2">
        <v>7</v>
      </c>
      <c r="E79" s="2">
        <v>2</v>
      </c>
      <c r="F79" s="3">
        <v>2.3899999999999997</v>
      </c>
      <c r="G79" s="36">
        <v>0</v>
      </c>
      <c r="H79" s="3">
        <v>0.39</v>
      </c>
      <c r="I79" s="36">
        <v>0</v>
      </c>
      <c r="J79" s="10">
        <v>6.1213224666440595</v>
      </c>
      <c r="K79" s="36">
        <v>0</v>
      </c>
    </row>
    <row r="80" spans="1:12" x14ac:dyDescent="0.25">
      <c r="A80" s="2">
        <v>74</v>
      </c>
      <c r="B80" s="2" t="s">
        <v>10</v>
      </c>
      <c r="C80" s="2">
        <v>106</v>
      </c>
      <c r="D80" s="2">
        <v>6</v>
      </c>
      <c r="E80" s="2">
        <v>2</v>
      </c>
      <c r="F80" s="3">
        <v>1.65</v>
      </c>
      <c r="G80" s="36">
        <v>0</v>
      </c>
      <c r="H80" s="3">
        <v>0.27</v>
      </c>
      <c r="I80" s="36">
        <v>0</v>
      </c>
      <c r="J80" s="10">
        <v>6.2829912762628757</v>
      </c>
      <c r="K80" s="36">
        <v>0</v>
      </c>
    </row>
    <row r="81" spans="1:12" x14ac:dyDescent="0.25">
      <c r="A81" s="2">
        <v>74</v>
      </c>
      <c r="B81" s="2" t="s">
        <v>10</v>
      </c>
      <c r="C81" s="2">
        <v>125</v>
      </c>
      <c r="D81" s="2">
        <v>3</v>
      </c>
      <c r="E81" s="2">
        <v>2</v>
      </c>
      <c r="F81" s="3">
        <v>1.69</v>
      </c>
      <c r="G81" s="36">
        <v>0</v>
      </c>
      <c r="H81" s="3">
        <v>0.3</v>
      </c>
      <c r="I81" s="36">
        <v>0</v>
      </c>
      <c r="J81" s="10">
        <v>5.6451183214842802</v>
      </c>
      <c r="K81" s="36">
        <v>0</v>
      </c>
    </row>
    <row r="82" spans="1:12" x14ac:dyDescent="0.25">
      <c r="A82" s="2">
        <v>74</v>
      </c>
      <c r="B82" s="2" t="s">
        <v>10</v>
      </c>
      <c r="C82" s="2">
        <v>150</v>
      </c>
      <c r="D82" s="2">
        <v>2</v>
      </c>
      <c r="E82" s="2">
        <v>2</v>
      </c>
      <c r="F82" s="3">
        <v>1.45</v>
      </c>
      <c r="G82" s="36">
        <v>0</v>
      </c>
      <c r="H82" s="3">
        <v>0.24000000000000002</v>
      </c>
      <c r="I82" s="36">
        <v>0</v>
      </c>
      <c r="J82" s="10">
        <v>6.2620463292677275</v>
      </c>
      <c r="K82" s="36">
        <v>0</v>
      </c>
    </row>
    <row r="83" spans="1:12" ht="15.75" thickBot="1" x14ac:dyDescent="0.3">
      <c r="A83" s="7">
        <v>74</v>
      </c>
      <c r="B83" s="7" t="s">
        <v>10</v>
      </c>
      <c r="C83" s="7">
        <v>200</v>
      </c>
      <c r="D83" s="7">
        <v>1</v>
      </c>
      <c r="E83" s="7">
        <v>2</v>
      </c>
      <c r="F83" s="23">
        <v>0.49</v>
      </c>
      <c r="G83" s="37">
        <v>1</v>
      </c>
      <c r="H83" s="8">
        <v>9.9999999999999992E-2</v>
      </c>
      <c r="I83" s="37">
        <v>0</v>
      </c>
      <c r="J83" s="26">
        <v>5.3416350075490753</v>
      </c>
      <c r="K83" s="62">
        <v>1</v>
      </c>
      <c r="L83" s="91"/>
    </row>
    <row r="84" spans="1:12" x14ac:dyDescent="0.25">
      <c r="A84" s="6">
        <v>78</v>
      </c>
      <c r="B84" s="6" t="s">
        <v>11</v>
      </c>
      <c r="C84" s="6">
        <v>5</v>
      </c>
      <c r="D84" s="6">
        <v>23</v>
      </c>
      <c r="E84" s="6">
        <v>2</v>
      </c>
      <c r="F84" s="9">
        <v>6.26</v>
      </c>
      <c r="G84" s="71">
        <v>0</v>
      </c>
      <c r="H84" s="9">
        <v>0.86</v>
      </c>
      <c r="I84" s="71">
        <v>0</v>
      </c>
      <c r="J84" s="17">
        <v>7.3093432867223855</v>
      </c>
      <c r="K84" s="71">
        <v>0</v>
      </c>
      <c r="L84" s="90"/>
    </row>
    <row r="85" spans="1:12" x14ac:dyDescent="0.25">
      <c r="A85" s="2">
        <v>78</v>
      </c>
      <c r="B85" s="2" t="s">
        <v>11</v>
      </c>
      <c r="C85" s="2">
        <v>11</v>
      </c>
      <c r="D85" s="2">
        <v>19</v>
      </c>
      <c r="E85" s="2">
        <v>2</v>
      </c>
      <c r="F85" s="3">
        <v>5.27</v>
      </c>
      <c r="G85" s="36">
        <v>0</v>
      </c>
      <c r="H85" s="3">
        <v>0.79</v>
      </c>
      <c r="I85" s="36">
        <v>0</v>
      </c>
      <c r="J85" s="10">
        <v>6.7180057172000112</v>
      </c>
      <c r="K85" s="36">
        <v>0</v>
      </c>
    </row>
    <row r="86" spans="1:12" x14ac:dyDescent="0.25">
      <c r="A86" s="2">
        <v>78</v>
      </c>
      <c r="B86" s="2" t="s">
        <v>11</v>
      </c>
      <c r="C86" s="2">
        <v>18</v>
      </c>
      <c r="D86" s="2">
        <v>18</v>
      </c>
      <c r="E86" s="2">
        <v>2</v>
      </c>
      <c r="F86" s="3">
        <v>3.7899999999999996</v>
      </c>
      <c r="G86" s="36">
        <v>0</v>
      </c>
      <c r="H86" s="3">
        <v>0.53</v>
      </c>
      <c r="I86" s="36">
        <v>0</v>
      </c>
      <c r="J86" s="10">
        <v>7.1893588099788071</v>
      </c>
      <c r="K86" s="36">
        <v>0</v>
      </c>
    </row>
    <row r="87" spans="1:12" x14ac:dyDescent="0.25">
      <c r="A87" s="2">
        <v>78</v>
      </c>
      <c r="B87" s="2" t="s">
        <v>11</v>
      </c>
      <c r="C87" s="2">
        <v>28</v>
      </c>
      <c r="D87" s="2">
        <v>15</v>
      </c>
      <c r="E87" s="2">
        <v>2</v>
      </c>
      <c r="F87" s="3">
        <v>3.3299999999999996</v>
      </c>
      <c r="G87" s="36">
        <v>0</v>
      </c>
      <c r="H87" s="3">
        <v>0.43</v>
      </c>
      <c r="I87" s="36">
        <v>0</v>
      </c>
      <c r="J87" s="10">
        <v>7.8625230613217427</v>
      </c>
      <c r="K87" s="36">
        <v>0</v>
      </c>
    </row>
    <row r="88" spans="1:12" x14ac:dyDescent="0.25">
      <c r="A88" s="2">
        <v>78</v>
      </c>
      <c r="B88" s="2" t="s">
        <v>11</v>
      </c>
      <c r="C88" s="2">
        <v>41</v>
      </c>
      <c r="D88" s="2">
        <v>13</v>
      </c>
      <c r="E88" s="2">
        <v>2</v>
      </c>
      <c r="F88" s="3">
        <v>2.69</v>
      </c>
      <c r="G88" s="36">
        <v>0</v>
      </c>
      <c r="H88" s="3">
        <v>0.33</v>
      </c>
      <c r="I88" s="36">
        <v>0</v>
      </c>
      <c r="J88" s="10">
        <v>8.2205525206534187</v>
      </c>
      <c r="K88" s="36">
        <v>0</v>
      </c>
    </row>
    <row r="89" spans="1:12" x14ac:dyDescent="0.25">
      <c r="A89" s="2">
        <v>78</v>
      </c>
      <c r="B89" s="2" t="s">
        <v>11</v>
      </c>
      <c r="C89" s="2">
        <v>60</v>
      </c>
      <c r="D89" s="2">
        <v>11</v>
      </c>
      <c r="E89" s="2">
        <v>2</v>
      </c>
      <c r="F89" s="3">
        <v>2.1799999999999997</v>
      </c>
      <c r="G89" s="36">
        <v>0</v>
      </c>
      <c r="H89" s="3">
        <v>0.27</v>
      </c>
      <c r="I89" s="36">
        <v>0</v>
      </c>
      <c r="J89" s="10">
        <v>8.2769258461669377</v>
      </c>
      <c r="K89" s="36">
        <v>0</v>
      </c>
    </row>
    <row r="90" spans="1:12" x14ac:dyDescent="0.25">
      <c r="A90" s="2">
        <v>78</v>
      </c>
      <c r="B90" s="2" t="s">
        <v>11</v>
      </c>
      <c r="C90" s="2">
        <v>79</v>
      </c>
      <c r="D90" s="2">
        <v>9</v>
      </c>
      <c r="E90" s="2">
        <v>2</v>
      </c>
      <c r="F90" s="3">
        <v>1.86</v>
      </c>
      <c r="G90" s="36">
        <v>0</v>
      </c>
      <c r="H90" s="3">
        <v>0.16</v>
      </c>
      <c r="I90" s="36">
        <v>0</v>
      </c>
      <c r="J90" s="10">
        <v>11.626767792276132</v>
      </c>
      <c r="K90" s="36">
        <v>0</v>
      </c>
    </row>
    <row r="91" spans="1:12" x14ac:dyDescent="0.25">
      <c r="A91" s="2">
        <v>78</v>
      </c>
      <c r="B91" s="2" t="s">
        <v>11</v>
      </c>
      <c r="C91" s="2">
        <v>100</v>
      </c>
      <c r="D91" s="2">
        <v>7</v>
      </c>
      <c r="E91" s="2">
        <v>2</v>
      </c>
      <c r="F91" s="3">
        <v>2.5199999999999996</v>
      </c>
      <c r="G91" s="36">
        <v>0</v>
      </c>
      <c r="H91" s="3">
        <v>0.24000000000000002</v>
      </c>
      <c r="I91" s="36">
        <v>0</v>
      </c>
      <c r="J91" s="10">
        <v>10.645615773422872</v>
      </c>
      <c r="K91" s="36">
        <v>0</v>
      </c>
    </row>
    <row r="92" spans="1:12" x14ac:dyDescent="0.25">
      <c r="A92" s="2">
        <v>78</v>
      </c>
      <c r="B92" s="2" t="s">
        <v>11</v>
      </c>
      <c r="C92" s="2">
        <v>119</v>
      </c>
      <c r="D92" s="2">
        <v>6</v>
      </c>
      <c r="E92" s="2">
        <v>2</v>
      </c>
      <c r="F92" s="3">
        <v>2.4899999999999998</v>
      </c>
      <c r="G92" s="36">
        <v>0</v>
      </c>
      <c r="H92" s="3">
        <v>0.36</v>
      </c>
      <c r="I92" s="36">
        <v>0</v>
      </c>
      <c r="J92" s="10">
        <v>7.0593044531143869</v>
      </c>
      <c r="K92" s="36">
        <v>0</v>
      </c>
    </row>
    <row r="93" spans="1:12" x14ac:dyDescent="0.25">
      <c r="A93" s="2">
        <v>78</v>
      </c>
      <c r="B93" s="2" t="s">
        <v>11</v>
      </c>
      <c r="C93" s="2">
        <v>135</v>
      </c>
      <c r="D93" s="2">
        <v>3</v>
      </c>
      <c r="E93" s="2">
        <v>2</v>
      </c>
      <c r="F93" s="3">
        <v>2.2199999999999998</v>
      </c>
      <c r="G93" s="36">
        <v>0</v>
      </c>
      <c r="H93" s="3">
        <v>0.3</v>
      </c>
      <c r="I93" s="36">
        <v>0</v>
      </c>
      <c r="J93" s="10">
        <v>7.5163361105963729</v>
      </c>
      <c r="K93" s="36">
        <v>0</v>
      </c>
    </row>
    <row r="94" spans="1:12" x14ac:dyDescent="0.25">
      <c r="A94" s="2">
        <v>78</v>
      </c>
      <c r="B94" s="2" t="s">
        <v>11</v>
      </c>
      <c r="C94" s="2">
        <v>150</v>
      </c>
      <c r="D94" s="2">
        <v>2</v>
      </c>
      <c r="E94" s="2">
        <v>2</v>
      </c>
      <c r="F94" s="3">
        <v>2.71</v>
      </c>
      <c r="G94" s="36">
        <v>0</v>
      </c>
      <c r="H94" s="3">
        <v>0.32</v>
      </c>
      <c r="I94" s="36">
        <v>0</v>
      </c>
      <c r="J94" s="10">
        <v>8.6176562107582324</v>
      </c>
      <c r="K94" s="36">
        <v>0</v>
      </c>
    </row>
    <row r="95" spans="1:12" ht="15.75" thickBot="1" x14ac:dyDescent="0.3">
      <c r="A95" s="7">
        <v>78</v>
      </c>
      <c r="B95" s="7" t="s">
        <v>11</v>
      </c>
      <c r="C95" s="7">
        <v>200</v>
      </c>
      <c r="D95" s="7">
        <v>1</v>
      </c>
      <c r="E95" s="7">
        <v>2</v>
      </c>
      <c r="F95" s="8">
        <v>1.71</v>
      </c>
      <c r="G95" s="37">
        <v>0</v>
      </c>
      <c r="H95" s="8">
        <v>0.19</v>
      </c>
      <c r="I95" s="37">
        <v>0</v>
      </c>
      <c r="J95" s="18">
        <v>9.2417973113341017</v>
      </c>
      <c r="K95" s="37">
        <v>0</v>
      </c>
      <c r="L95" s="91"/>
    </row>
    <row r="96" spans="1:12" x14ac:dyDescent="0.25">
      <c r="A96" s="6">
        <v>82</v>
      </c>
      <c r="B96" s="6" t="s">
        <v>12</v>
      </c>
      <c r="C96" s="6">
        <v>5</v>
      </c>
      <c r="D96" s="6">
        <v>23</v>
      </c>
      <c r="E96" s="6">
        <v>2</v>
      </c>
      <c r="F96" s="9">
        <v>5</v>
      </c>
      <c r="G96" s="38">
        <v>0</v>
      </c>
      <c r="H96" s="9">
        <v>0.62</v>
      </c>
      <c r="I96" s="38">
        <v>0</v>
      </c>
      <c r="J96" s="17">
        <v>8.154545801874983</v>
      </c>
      <c r="K96" s="56">
        <v>0</v>
      </c>
      <c r="L96" s="90"/>
    </row>
    <row r="97" spans="1:12" x14ac:dyDescent="0.25">
      <c r="A97" s="2">
        <v>82</v>
      </c>
      <c r="B97" s="2" t="s">
        <v>12</v>
      </c>
      <c r="C97" s="2">
        <v>15</v>
      </c>
      <c r="D97" s="2">
        <v>19</v>
      </c>
      <c r="E97" s="2">
        <v>2</v>
      </c>
      <c r="F97" s="3">
        <v>4.3499999999999996</v>
      </c>
      <c r="G97" s="36">
        <v>0</v>
      </c>
      <c r="H97" s="3">
        <v>0.6</v>
      </c>
      <c r="I97" s="36">
        <v>0</v>
      </c>
      <c r="J97" s="10">
        <v>7.3313313943320422</v>
      </c>
      <c r="K97" s="55">
        <v>0</v>
      </c>
    </row>
    <row r="98" spans="1:12" x14ac:dyDescent="0.25">
      <c r="A98" s="2">
        <v>82</v>
      </c>
      <c r="B98" s="2" t="s">
        <v>12</v>
      </c>
      <c r="C98" s="2">
        <v>21</v>
      </c>
      <c r="D98" s="2">
        <v>18</v>
      </c>
      <c r="E98" s="2">
        <v>2</v>
      </c>
      <c r="F98" s="3">
        <v>3.3499999999999996</v>
      </c>
      <c r="G98" s="36">
        <v>0</v>
      </c>
      <c r="H98" s="3">
        <v>0.47000000000000003</v>
      </c>
      <c r="I98" s="36">
        <v>0</v>
      </c>
      <c r="J98" s="10">
        <v>7.2055671322984489</v>
      </c>
      <c r="K98" s="55">
        <v>0</v>
      </c>
    </row>
    <row r="99" spans="1:12" x14ac:dyDescent="0.25">
      <c r="A99" s="2">
        <v>82</v>
      </c>
      <c r="B99" s="2" t="s">
        <v>12</v>
      </c>
      <c r="C99" s="2">
        <v>32</v>
      </c>
      <c r="D99" s="2">
        <v>15</v>
      </c>
      <c r="E99" s="2">
        <v>2</v>
      </c>
      <c r="F99" s="3">
        <v>3.11</v>
      </c>
      <c r="G99" s="36">
        <v>0</v>
      </c>
      <c r="H99" s="3">
        <v>0.41000000000000003</v>
      </c>
      <c r="I99" s="36">
        <v>0</v>
      </c>
      <c r="J99" s="10">
        <v>7.6565825644762899</v>
      </c>
      <c r="K99" s="55">
        <v>0</v>
      </c>
    </row>
    <row r="100" spans="1:12" x14ac:dyDescent="0.25">
      <c r="A100" s="2">
        <v>82</v>
      </c>
      <c r="B100" s="2" t="s">
        <v>12</v>
      </c>
      <c r="C100" s="2">
        <v>45</v>
      </c>
      <c r="D100" s="2">
        <v>13</v>
      </c>
      <c r="E100" s="2">
        <v>2</v>
      </c>
      <c r="F100" s="3">
        <v>2.9099999999999997</v>
      </c>
      <c r="G100" s="36">
        <v>0</v>
      </c>
      <c r="H100" s="3">
        <v>0.43</v>
      </c>
      <c r="I100" s="36">
        <v>0</v>
      </c>
      <c r="J100" s="10">
        <v>6.8255013044539314</v>
      </c>
      <c r="K100" s="55">
        <v>0</v>
      </c>
    </row>
    <row r="101" spans="1:12" x14ac:dyDescent="0.25">
      <c r="A101" s="2">
        <v>82</v>
      </c>
      <c r="B101" s="2" t="s">
        <v>12</v>
      </c>
      <c r="C101" s="2">
        <v>69</v>
      </c>
      <c r="D101" s="2">
        <v>11</v>
      </c>
      <c r="E101" s="2">
        <v>2</v>
      </c>
      <c r="F101" s="3">
        <v>2.0599999999999996</v>
      </c>
      <c r="G101" s="36">
        <v>0</v>
      </c>
      <c r="H101" s="3">
        <v>0.28000000000000003</v>
      </c>
      <c r="I101" s="36">
        <v>0</v>
      </c>
      <c r="J101" s="10">
        <v>7.5908608257254206</v>
      </c>
      <c r="K101" s="55">
        <v>0</v>
      </c>
    </row>
    <row r="102" spans="1:12" x14ac:dyDescent="0.25">
      <c r="A102" s="2">
        <v>82</v>
      </c>
      <c r="B102" s="2" t="s">
        <v>12</v>
      </c>
      <c r="C102" s="2">
        <v>80</v>
      </c>
      <c r="D102" s="2">
        <v>9</v>
      </c>
      <c r="E102" s="2">
        <v>2</v>
      </c>
      <c r="F102" s="3">
        <v>2.1199999999999997</v>
      </c>
      <c r="G102" s="36">
        <v>0</v>
      </c>
      <c r="H102" s="3">
        <v>0.28000000000000003</v>
      </c>
      <c r="I102" s="36">
        <v>0</v>
      </c>
      <c r="J102" s="10">
        <v>7.6261671551473986</v>
      </c>
      <c r="K102" s="55">
        <v>0</v>
      </c>
    </row>
    <row r="103" spans="1:12" x14ac:dyDescent="0.25">
      <c r="A103" s="2">
        <v>82</v>
      </c>
      <c r="B103" s="2" t="s">
        <v>12</v>
      </c>
      <c r="C103" s="2">
        <v>114</v>
      </c>
      <c r="D103" s="2">
        <v>7</v>
      </c>
      <c r="E103" s="2">
        <v>2</v>
      </c>
      <c r="F103" s="3">
        <v>1.58</v>
      </c>
      <c r="G103" s="36">
        <v>0</v>
      </c>
      <c r="H103" s="3">
        <v>0.23</v>
      </c>
      <c r="I103" s="36">
        <v>0</v>
      </c>
      <c r="J103" s="10">
        <v>6.9914785683174925</v>
      </c>
      <c r="K103" s="55">
        <v>0</v>
      </c>
    </row>
    <row r="104" spans="1:12" x14ac:dyDescent="0.25">
      <c r="A104" s="2">
        <v>82</v>
      </c>
      <c r="B104" s="2" t="s">
        <v>12</v>
      </c>
      <c r="C104" s="2">
        <v>134</v>
      </c>
      <c r="D104" s="2">
        <v>6</v>
      </c>
      <c r="E104" s="2">
        <v>2</v>
      </c>
      <c r="F104" s="3">
        <v>2.25</v>
      </c>
      <c r="G104" s="36">
        <v>0</v>
      </c>
      <c r="H104" s="3">
        <v>0.2</v>
      </c>
      <c r="I104" s="36">
        <v>0</v>
      </c>
      <c r="J104" s="10">
        <v>11.634719411066417</v>
      </c>
      <c r="K104" s="55">
        <v>0</v>
      </c>
    </row>
    <row r="105" spans="1:12" x14ac:dyDescent="0.25">
      <c r="A105" s="2">
        <v>82</v>
      </c>
      <c r="B105" s="2" t="s">
        <v>12</v>
      </c>
      <c r="C105" s="2">
        <v>150</v>
      </c>
      <c r="D105" s="2">
        <v>3</v>
      </c>
      <c r="E105" s="2">
        <v>2</v>
      </c>
      <c r="F105" s="22">
        <v>0.91</v>
      </c>
      <c r="G105" s="36">
        <v>1</v>
      </c>
      <c r="H105" s="3">
        <v>0.15000000000000002</v>
      </c>
      <c r="I105" s="36">
        <v>0</v>
      </c>
      <c r="J105" s="25">
        <v>6.3989074729255613</v>
      </c>
      <c r="K105" s="55">
        <v>1</v>
      </c>
    </row>
    <row r="106" spans="1:12" x14ac:dyDescent="0.25">
      <c r="A106" s="2">
        <v>82</v>
      </c>
      <c r="B106" s="2" t="s">
        <v>12</v>
      </c>
      <c r="C106" s="2">
        <v>175</v>
      </c>
      <c r="D106" s="2">
        <v>2</v>
      </c>
      <c r="E106" s="2">
        <v>2</v>
      </c>
      <c r="F106" s="22">
        <v>1.02</v>
      </c>
      <c r="G106" s="36">
        <v>1</v>
      </c>
      <c r="H106" s="3">
        <v>0.17</v>
      </c>
      <c r="I106" s="36">
        <v>0</v>
      </c>
      <c r="J106" s="25">
        <v>6.0514554834454408</v>
      </c>
      <c r="K106" s="55">
        <v>1</v>
      </c>
    </row>
    <row r="107" spans="1:12" ht="15.75" thickBot="1" x14ac:dyDescent="0.3">
      <c r="A107" s="7">
        <v>82</v>
      </c>
      <c r="B107" s="7" t="s">
        <v>12</v>
      </c>
      <c r="C107" s="7">
        <v>200</v>
      </c>
      <c r="D107" s="7">
        <v>1</v>
      </c>
      <c r="E107" s="7">
        <v>2</v>
      </c>
      <c r="F107" s="8">
        <v>1.58</v>
      </c>
      <c r="G107" s="37">
        <v>0</v>
      </c>
      <c r="H107" s="8">
        <v>0.15000000000000002</v>
      </c>
      <c r="I107" s="37">
        <v>0</v>
      </c>
      <c r="J107" s="18">
        <v>10.63920651700488</v>
      </c>
      <c r="K107" s="62">
        <v>0</v>
      </c>
      <c r="L107" s="92"/>
    </row>
    <row r="108" spans="1:12" x14ac:dyDescent="0.25">
      <c r="A108" s="6">
        <v>86</v>
      </c>
      <c r="B108" s="6" t="s">
        <v>13</v>
      </c>
      <c r="C108" s="6">
        <v>5</v>
      </c>
      <c r="D108" s="6">
        <v>23</v>
      </c>
      <c r="E108" s="6">
        <v>2</v>
      </c>
      <c r="F108" s="9">
        <v>3.76</v>
      </c>
      <c r="G108" s="38">
        <v>0</v>
      </c>
      <c r="H108" s="9">
        <v>0.51</v>
      </c>
      <c r="I108" s="38">
        <v>0</v>
      </c>
      <c r="J108" s="17">
        <v>7.4769516012796311</v>
      </c>
      <c r="K108" s="38">
        <v>0</v>
      </c>
      <c r="L108" s="90"/>
    </row>
    <row r="109" spans="1:12" x14ac:dyDescent="0.25">
      <c r="A109" s="2">
        <v>86</v>
      </c>
      <c r="B109" s="2" t="s">
        <v>13</v>
      </c>
      <c r="C109" s="2">
        <v>12</v>
      </c>
      <c r="D109" s="2">
        <v>19</v>
      </c>
      <c r="E109" s="2">
        <v>2</v>
      </c>
      <c r="F109" s="3">
        <v>2.8699999999999997</v>
      </c>
      <c r="G109" s="36">
        <v>0</v>
      </c>
      <c r="H109" s="3">
        <v>0.43</v>
      </c>
      <c r="I109" s="36">
        <v>0</v>
      </c>
      <c r="J109" s="10">
        <v>6.7410688215186623</v>
      </c>
      <c r="K109" s="36">
        <v>0</v>
      </c>
    </row>
    <row r="110" spans="1:12" x14ac:dyDescent="0.25">
      <c r="A110" s="2">
        <v>86</v>
      </c>
      <c r="B110" s="2" t="s">
        <v>13</v>
      </c>
      <c r="C110" s="2">
        <v>21</v>
      </c>
      <c r="D110" s="2">
        <v>18</v>
      </c>
      <c r="E110" s="2">
        <v>2</v>
      </c>
      <c r="F110" s="12">
        <v>6.17</v>
      </c>
      <c r="G110" s="39">
        <v>4</v>
      </c>
      <c r="H110" s="12">
        <v>1.35</v>
      </c>
      <c r="I110" s="39">
        <v>4</v>
      </c>
      <c r="J110" s="13">
        <v>4.5973967815931323</v>
      </c>
      <c r="K110" s="39">
        <v>4</v>
      </c>
      <c r="L110" s="90" t="s">
        <v>44</v>
      </c>
    </row>
    <row r="111" spans="1:12" x14ac:dyDescent="0.25">
      <c r="A111" s="2">
        <v>86</v>
      </c>
      <c r="B111" s="2" t="s">
        <v>13</v>
      </c>
      <c r="C111" s="2">
        <v>32</v>
      </c>
      <c r="D111" s="2">
        <v>15</v>
      </c>
      <c r="E111" s="2">
        <v>2</v>
      </c>
      <c r="F111" s="3">
        <v>3.05</v>
      </c>
      <c r="G111" s="36">
        <v>0</v>
      </c>
      <c r="H111" s="3">
        <v>0.44</v>
      </c>
      <c r="I111" s="36">
        <v>0</v>
      </c>
      <c r="J111" s="10">
        <v>6.9568490456044731</v>
      </c>
      <c r="K111" s="36">
        <v>0</v>
      </c>
    </row>
    <row r="112" spans="1:12" x14ac:dyDescent="0.25">
      <c r="A112" s="2">
        <v>86</v>
      </c>
      <c r="B112" s="2" t="s">
        <v>13</v>
      </c>
      <c r="C112" s="2">
        <v>45</v>
      </c>
      <c r="D112" s="2">
        <v>13</v>
      </c>
      <c r="E112" s="2">
        <v>2</v>
      </c>
      <c r="F112" s="3">
        <v>2.4899999999999998</v>
      </c>
      <c r="G112" s="36">
        <v>0</v>
      </c>
      <c r="H112" s="3">
        <v>0.39</v>
      </c>
      <c r="I112" s="36">
        <v>0</v>
      </c>
      <c r="J112" s="10">
        <v>6.4145622311885431</v>
      </c>
      <c r="K112" s="36">
        <v>0</v>
      </c>
    </row>
    <row r="113" spans="1:12" x14ac:dyDescent="0.25">
      <c r="A113" s="2">
        <v>86</v>
      </c>
      <c r="B113" s="2" t="s">
        <v>13</v>
      </c>
      <c r="C113" s="2">
        <v>69</v>
      </c>
      <c r="D113" s="2">
        <v>11</v>
      </c>
      <c r="E113" s="2">
        <v>2</v>
      </c>
      <c r="F113" s="3">
        <v>1.95</v>
      </c>
      <c r="G113" s="36">
        <v>0</v>
      </c>
      <c r="H113" s="3">
        <v>0.35000000000000003</v>
      </c>
      <c r="I113" s="36">
        <v>0</v>
      </c>
      <c r="J113" s="10">
        <v>5.6993272272682463</v>
      </c>
      <c r="K113" s="36">
        <v>0</v>
      </c>
    </row>
    <row r="114" spans="1:12" x14ac:dyDescent="0.25">
      <c r="A114" s="2">
        <v>86</v>
      </c>
      <c r="B114" s="2" t="s">
        <v>13</v>
      </c>
      <c r="C114" s="2">
        <v>90</v>
      </c>
      <c r="D114" s="2">
        <v>9</v>
      </c>
      <c r="E114" s="2">
        <v>2</v>
      </c>
      <c r="F114" s="3">
        <v>2.82</v>
      </c>
      <c r="G114" s="36">
        <v>0</v>
      </c>
      <c r="H114" s="3">
        <v>0.31</v>
      </c>
      <c r="I114" s="36">
        <v>0</v>
      </c>
      <c r="J114" s="10">
        <v>9.0964500653671312</v>
      </c>
      <c r="K114" s="36">
        <v>0</v>
      </c>
    </row>
    <row r="115" spans="1:12" x14ac:dyDescent="0.25">
      <c r="A115" s="2">
        <v>86</v>
      </c>
      <c r="B115" s="2" t="s">
        <v>13</v>
      </c>
      <c r="C115" s="2">
        <v>113</v>
      </c>
      <c r="D115" s="2">
        <v>7</v>
      </c>
      <c r="E115" s="2">
        <v>2</v>
      </c>
      <c r="F115" s="3">
        <v>2.38</v>
      </c>
      <c r="G115" s="36">
        <v>0</v>
      </c>
      <c r="H115" s="3">
        <v>0.37</v>
      </c>
      <c r="I115" s="36">
        <v>0</v>
      </c>
      <c r="J115" s="10">
        <v>6.4543475219642623</v>
      </c>
      <c r="K115" s="36">
        <v>0</v>
      </c>
    </row>
    <row r="116" spans="1:12" x14ac:dyDescent="0.25">
      <c r="A116" s="2">
        <v>86</v>
      </c>
      <c r="B116" s="2" t="s">
        <v>13</v>
      </c>
      <c r="C116" s="2">
        <v>134</v>
      </c>
      <c r="D116" s="2">
        <v>6</v>
      </c>
      <c r="E116" s="2">
        <v>2</v>
      </c>
      <c r="F116" s="3">
        <v>1.77</v>
      </c>
      <c r="G116" s="36">
        <v>0</v>
      </c>
      <c r="H116" s="3">
        <v>0.24000000000000002</v>
      </c>
      <c r="I116" s="36">
        <v>0</v>
      </c>
      <c r="J116" s="10">
        <v>7.5970862002837229</v>
      </c>
      <c r="K116" s="36">
        <v>0</v>
      </c>
    </row>
    <row r="117" spans="1:12" x14ac:dyDescent="0.25">
      <c r="A117" s="2">
        <v>86</v>
      </c>
      <c r="B117" s="2" t="s">
        <v>13</v>
      </c>
      <c r="C117" s="2">
        <v>150</v>
      </c>
      <c r="D117" s="2">
        <v>3</v>
      </c>
      <c r="E117" s="2">
        <v>2</v>
      </c>
      <c r="F117" s="22">
        <v>1.25</v>
      </c>
      <c r="G117" s="36">
        <v>1</v>
      </c>
      <c r="H117" s="3">
        <v>0.19</v>
      </c>
      <c r="I117" s="36">
        <v>0</v>
      </c>
      <c r="J117" s="25">
        <v>6.6753117607942034</v>
      </c>
      <c r="K117" s="55">
        <v>1</v>
      </c>
    </row>
    <row r="118" spans="1:12" x14ac:dyDescent="0.25">
      <c r="A118" s="2">
        <v>86</v>
      </c>
      <c r="B118" s="2" t="s">
        <v>13</v>
      </c>
      <c r="C118" s="2">
        <v>175</v>
      </c>
      <c r="D118" s="2">
        <v>2</v>
      </c>
      <c r="E118" s="2">
        <v>2</v>
      </c>
      <c r="F118" s="22">
        <v>1.21</v>
      </c>
      <c r="G118" s="36">
        <v>1</v>
      </c>
      <c r="H118" s="3">
        <v>0.14000000000000001</v>
      </c>
      <c r="I118" s="36">
        <v>0</v>
      </c>
      <c r="J118" s="25">
        <v>8.8831068020387498</v>
      </c>
      <c r="K118" s="55">
        <v>1</v>
      </c>
    </row>
    <row r="119" spans="1:12" ht="15.75" thickBot="1" x14ac:dyDescent="0.3">
      <c r="A119" s="7">
        <v>86</v>
      </c>
      <c r="B119" s="7" t="s">
        <v>13</v>
      </c>
      <c r="C119" s="7">
        <v>200</v>
      </c>
      <c r="D119" s="7">
        <v>1</v>
      </c>
      <c r="E119" s="7">
        <v>2</v>
      </c>
      <c r="F119" s="23">
        <v>0.87</v>
      </c>
      <c r="G119" s="37">
        <v>1</v>
      </c>
      <c r="H119" s="8">
        <v>0.14000000000000001</v>
      </c>
      <c r="I119" s="37">
        <v>0</v>
      </c>
      <c r="J119" s="26">
        <v>6.3988250772558848</v>
      </c>
      <c r="K119" s="66">
        <v>1</v>
      </c>
      <c r="L119" s="91"/>
    </row>
    <row r="120" spans="1:12" x14ac:dyDescent="0.25">
      <c r="A120" s="4" t="s">
        <v>14</v>
      </c>
      <c r="B120" s="6" t="s">
        <v>15</v>
      </c>
      <c r="C120" s="6">
        <v>5</v>
      </c>
      <c r="D120" s="6">
        <v>23</v>
      </c>
      <c r="E120" s="6">
        <v>2</v>
      </c>
      <c r="F120" s="9">
        <v>3.75</v>
      </c>
      <c r="G120" s="38">
        <v>0</v>
      </c>
      <c r="H120" s="9">
        <v>0.56000000000000005</v>
      </c>
      <c r="I120" s="38">
        <v>0</v>
      </c>
      <c r="J120" s="17">
        <v>6.7248950395593781</v>
      </c>
      <c r="K120" s="56">
        <v>0</v>
      </c>
      <c r="L120" s="90"/>
    </row>
    <row r="121" spans="1:12" x14ac:dyDescent="0.25">
      <c r="A121" s="14" t="s">
        <v>14</v>
      </c>
      <c r="B121" s="2" t="s">
        <v>15</v>
      </c>
      <c r="C121" s="2">
        <v>12</v>
      </c>
      <c r="D121" s="2">
        <v>19</v>
      </c>
      <c r="E121" s="2">
        <v>1.8</v>
      </c>
      <c r="F121" s="3">
        <v>5.18</v>
      </c>
      <c r="G121" s="36">
        <v>0</v>
      </c>
      <c r="H121" s="3">
        <v>0.72</v>
      </c>
      <c r="I121" s="36">
        <v>0</v>
      </c>
      <c r="J121" s="10">
        <v>7.2367360473153193</v>
      </c>
      <c r="K121" s="55">
        <v>0</v>
      </c>
    </row>
    <row r="122" spans="1:12" x14ac:dyDescent="0.25">
      <c r="A122" s="14" t="s">
        <v>14</v>
      </c>
      <c r="B122" s="2" t="s">
        <v>15</v>
      </c>
      <c r="C122" s="2">
        <v>21</v>
      </c>
      <c r="D122" s="2">
        <v>18</v>
      </c>
      <c r="E122" s="2">
        <v>2</v>
      </c>
      <c r="F122" s="3">
        <v>3.2199999999999998</v>
      </c>
      <c r="G122" s="36">
        <v>0</v>
      </c>
      <c r="H122" s="3">
        <v>0.54</v>
      </c>
      <c r="I122" s="36">
        <v>0</v>
      </c>
      <c r="J122" s="10">
        <v>5.98150861720167</v>
      </c>
      <c r="K122" s="55">
        <v>0</v>
      </c>
    </row>
    <row r="123" spans="1:12" x14ac:dyDescent="0.25">
      <c r="A123" s="14" t="s">
        <v>14</v>
      </c>
      <c r="B123" s="2" t="s">
        <v>15</v>
      </c>
      <c r="C123" s="2">
        <v>32</v>
      </c>
      <c r="D123" s="2">
        <v>15</v>
      </c>
      <c r="E123" s="2">
        <v>2</v>
      </c>
      <c r="F123" s="3">
        <v>2.42</v>
      </c>
      <c r="G123" s="36">
        <v>0</v>
      </c>
      <c r="H123" s="3">
        <v>0.42</v>
      </c>
      <c r="I123" s="36">
        <v>0</v>
      </c>
      <c r="J123" s="10">
        <v>5.7785871064177448</v>
      </c>
      <c r="K123" s="55">
        <v>0</v>
      </c>
    </row>
    <row r="124" spans="1:12" x14ac:dyDescent="0.25">
      <c r="A124" s="14" t="s">
        <v>14</v>
      </c>
      <c r="B124" s="2" t="s">
        <v>15</v>
      </c>
      <c r="C124" s="2">
        <v>45</v>
      </c>
      <c r="D124" s="2">
        <v>13</v>
      </c>
      <c r="E124" s="2">
        <v>2</v>
      </c>
      <c r="F124" s="3">
        <v>2.38</v>
      </c>
      <c r="G124" s="36">
        <v>0</v>
      </c>
      <c r="H124" s="3">
        <v>0.48</v>
      </c>
      <c r="I124" s="36">
        <v>0</v>
      </c>
      <c r="J124" s="10">
        <v>5.0333552537635624</v>
      </c>
      <c r="K124" s="55">
        <v>0</v>
      </c>
    </row>
    <row r="125" spans="1:12" x14ac:dyDescent="0.25">
      <c r="A125" s="14" t="s">
        <v>14</v>
      </c>
      <c r="B125" s="2" t="s">
        <v>15</v>
      </c>
      <c r="C125" s="2">
        <v>70</v>
      </c>
      <c r="D125" s="2">
        <v>11</v>
      </c>
      <c r="E125" s="2">
        <v>2</v>
      </c>
      <c r="F125" s="3">
        <v>2.61</v>
      </c>
      <c r="G125" s="36">
        <v>0</v>
      </c>
      <c r="H125" s="3">
        <v>0.4</v>
      </c>
      <c r="I125" s="36">
        <v>0</v>
      </c>
      <c r="J125" s="10">
        <v>6.6662849877815349</v>
      </c>
      <c r="K125" s="55">
        <v>0</v>
      </c>
    </row>
    <row r="126" spans="1:12" x14ac:dyDescent="0.25">
      <c r="A126" s="14" t="s">
        <v>14</v>
      </c>
      <c r="B126" s="2" t="s">
        <v>15</v>
      </c>
      <c r="C126" s="2">
        <v>90</v>
      </c>
      <c r="D126" s="2">
        <v>9</v>
      </c>
      <c r="E126" s="2">
        <v>2</v>
      </c>
      <c r="F126" s="3">
        <v>1.85</v>
      </c>
      <c r="G126" s="36">
        <v>0</v>
      </c>
      <c r="H126" s="3">
        <v>0.28000000000000003</v>
      </c>
      <c r="I126" s="36">
        <v>0</v>
      </c>
      <c r="J126" s="10">
        <v>6.7705525198400105</v>
      </c>
      <c r="K126" s="55">
        <v>0</v>
      </c>
    </row>
    <row r="127" spans="1:12" x14ac:dyDescent="0.25">
      <c r="A127" s="14" t="s">
        <v>14</v>
      </c>
      <c r="B127" s="2" t="s">
        <v>15</v>
      </c>
      <c r="C127" s="2">
        <v>114</v>
      </c>
      <c r="D127" s="2">
        <v>7</v>
      </c>
      <c r="E127" s="2">
        <v>2</v>
      </c>
      <c r="F127" s="22">
        <v>1.05</v>
      </c>
      <c r="G127" s="36">
        <v>1</v>
      </c>
      <c r="H127" s="3">
        <v>0.23</v>
      </c>
      <c r="I127" s="36">
        <v>0</v>
      </c>
      <c r="J127" s="25">
        <v>4.625930975994426</v>
      </c>
      <c r="K127" s="55">
        <v>1</v>
      </c>
    </row>
    <row r="128" spans="1:12" x14ac:dyDescent="0.25">
      <c r="A128" s="14" t="s">
        <v>14</v>
      </c>
      <c r="B128" s="2" t="s">
        <v>15</v>
      </c>
      <c r="C128" s="2">
        <v>135</v>
      </c>
      <c r="D128" s="2">
        <v>6</v>
      </c>
      <c r="E128" s="2">
        <v>2</v>
      </c>
      <c r="F128" s="3">
        <v>1.85</v>
      </c>
      <c r="G128" s="36">
        <v>0</v>
      </c>
      <c r="H128" s="3">
        <v>0.22</v>
      </c>
      <c r="I128" s="36">
        <v>0</v>
      </c>
      <c r="J128" s="10">
        <v>8.4202968050187454</v>
      </c>
      <c r="K128" s="55">
        <v>0</v>
      </c>
    </row>
    <row r="129" spans="1:19" x14ac:dyDescent="0.25">
      <c r="A129" s="14" t="s">
        <v>14</v>
      </c>
      <c r="B129" s="2" t="s">
        <v>15</v>
      </c>
      <c r="C129" s="2">
        <v>149</v>
      </c>
      <c r="D129" s="2">
        <v>3</v>
      </c>
      <c r="E129" s="2">
        <v>2</v>
      </c>
      <c r="F129" s="22">
        <v>1.1599999999999999</v>
      </c>
      <c r="G129" s="36">
        <v>1</v>
      </c>
      <c r="H129" s="3">
        <v>0.2</v>
      </c>
      <c r="I129" s="36">
        <v>0</v>
      </c>
      <c r="J129" s="25">
        <v>6.0076365367839379</v>
      </c>
      <c r="K129" s="55">
        <v>1</v>
      </c>
    </row>
    <row r="130" spans="1:19" x14ac:dyDescent="0.25">
      <c r="A130" s="14" t="s">
        <v>14</v>
      </c>
      <c r="B130" s="2" t="s">
        <v>15</v>
      </c>
      <c r="C130" s="2">
        <v>175</v>
      </c>
      <c r="D130" s="2">
        <v>2</v>
      </c>
      <c r="E130" s="2">
        <v>2</v>
      </c>
      <c r="F130" s="22">
        <v>1.25</v>
      </c>
      <c r="G130" s="36">
        <v>1</v>
      </c>
      <c r="H130" s="3">
        <v>0.2</v>
      </c>
      <c r="I130" s="36">
        <v>0</v>
      </c>
      <c r="J130" s="25">
        <v>6.2690668908748837</v>
      </c>
      <c r="K130" s="55">
        <v>1</v>
      </c>
      <c r="O130" s="49"/>
      <c r="P130" s="49"/>
      <c r="Q130" s="49"/>
      <c r="R130" s="49"/>
      <c r="S130" s="49"/>
    </row>
    <row r="131" spans="1:19" ht="15.75" thickBot="1" x14ac:dyDescent="0.3">
      <c r="A131" s="20" t="s">
        <v>14</v>
      </c>
      <c r="B131" s="7" t="s">
        <v>15</v>
      </c>
      <c r="C131" s="7">
        <v>201</v>
      </c>
      <c r="D131" s="7">
        <v>1</v>
      </c>
      <c r="E131" s="7">
        <v>2</v>
      </c>
      <c r="F131" s="23">
        <v>1.1200000000000001</v>
      </c>
      <c r="G131" s="37">
        <v>1</v>
      </c>
      <c r="H131" s="8">
        <v>0.22</v>
      </c>
      <c r="I131" s="37">
        <v>0</v>
      </c>
      <c r="J131" s="26">
        <v>5.2480001349729601</v>
      </c>
      <c r="K131" s="62">
        <v>1</v>
      </c>
      <c r="L131" s="91"/>
      <c r="O131" s="49"/>
      <c r="P131" s="49"/>
      <c r="Q131" s="49"/>
      <c r="R131" s="49"/>
      <c r="S131" s="49"/>
    </row>
    <row r="132" spans="1:19" x14ac:dyDescent="0.25">
      <c r="A132" s="6">
        <v>94</v>
      </c>
      <c r="B132" s="6" t="s">
        <v>16</v>
      </c>
      <c r="C132" s="6">
        <v>5</v>
      </c>
      <c r="D132" s="6">
        <v>23</v>
      </c>
      <c r="E132" s="6">
        <v>2</v>
      </c>
      <c r="F132" s="9">
        <v>3.5199999999999996</v>
      </c>
      <c r="G132" s="38">
        <v>0</v>
      </c>
      <c r="H132" s="9">
        <v>0.53</v>
      </c>
      <c r="I132" s="38">
        <v>0</v>
      </c>
      <c r="J132" s="17">
        <v>6.6704546161195966</v>
      </c>
      <c r="K132" s="56">
        <v>0</v>
      </c>
      <c r="L132" s="90"/>
      <c r="O132" s="67"/>
      <c r="P132" s="77"/>
      <c r="Q132" s="77"/>
      <c r="R132" s="78"/>
      <c r="S132" s="49"/>
    </row>
    <row r="133" spans="1:19" x14ac:dyDescent="0.25">
      <c r="A133" s="2">
        <v>94</v>
      </c>
      <c r="B133" s="2" t="s">
        <v>16</v>
      </c>
      <c r="C133" s="2">
        <v>12</v>
      </c>
      <c r="D133" s="2">
        <v>19</v>
      </c>
      <c r="E133" s="2">
        <v>2</v>
      </c>
      <c r="F133" s="3">
        <v>2.9099999999999997</v>
      </c>
      <c r="G133" s="36">
        <v>0</v>
      </c>
      <c r="H133" s="3">
        <v>0.45</v>
      </c>
      <c r="I133" s="36">
        <v>0</v>
      </c>
      <c r="J133" s="10">
        <v>6.5801842329716855</v>
      </c>
      <c r="K133" s="72">
        <v>0</v>
      </c>
      <c r="O133" s="67"/>
      <c r="P133" s="77"/>
      <c r="Q133" s="77"/>
      <c r="R133" s="78"/>
      <c r="S133" s="49"/>
    </row>
    <row r="134" spans="1:19" x14ac:dyDescent="0.25">
      <c r="A134" s="2">
        <v>94</v>
      </c>
      <c r="B134" s="2" t="s">
        <v>16</v>
      </c>
      <c r="C134" s="2">
        <v>21</v>
      </c>
      <c r="D134" s="2">
        <v>18</v>
      </c>
      <c r="E134" s="2">
        <v>2</v>
      </c>
      <c r="F134" s="29">
        <v>1.33</v>
      </c>
      <c r="G134" s="73">
        <v>8</v>
      </c>
      <c r="H134" s="12">
        <v>0.18000000000000002</v>
      </c>
      <c r="I134" s="73">
        <v>8</v>
      </c>
      <c r="J134" s="13">
        <v>7.4924447089248396</v>
      </c>
      <c r="K134" s="5">
        <v>8</v>
      </c>
      <c r="O134" s="67"/>
      <c r="P134" s="77"/>
      <c r="Q134" s="77"/>
      <c r="R134" s="78"/>
      <c r="S134" s="49"/>
    </row>
    <row r="135" spans="1:19" x14ac:dyDescent="0.25">
      <c r="A135" s="2">
        <v>94</v>
      </c>
      <c r="B135" s="2" t="s">
        <v>16</v>
      </c>
      <c r="C135" s="2">
        <v>32</v>
      </c>
      <c r="D135" s="2">
        <v>15</v>
      </c>
      <c r="E135" s="2">
        <v>2</v>
      </c>
      <c r="F135" s="3">
        <v>2.7199999999999998</v>
      </c>
      <c r="G135" s="36">
        <v>0</v>
      </c>
      <c r="H135" s="3">
        <v>0.43</v>
      </c>
      <c r="I135" s="36">
        <v>0</v>
      </c>
      <c r="J135" s="10">
        <v>6.441941765408159</v>
      </c>
      <c r="K135" s="72">
        <v>0</v>
      </c>
      <c r="O135" s="67"/>
      <c r="P135" s="77"/>
      <c r="Q135" s="77"/>
      <c r="R135" s="78"/>
      <c r="S135" s="49"/>
    </row>
    <row r="136" spans="1:19" x14ac:dyDescent="0.25">
      <c r="A136" s="2">
        <v>94</v>
      </c>
      <c r="B136" s="2" t="s">
        <v>16</v>
      </c>
      <c r="C136" s="2">
        <v>45</v>
      </c>
      <c r="D136" s="2">
        <v>13</v>
      </c>
      <c r="E136" s="2">
        <v>2</v>
      </c>
      <c r="F136" s="3">
        <v>2.65</v>
      </c>
      <c r="G136" s="36">
        <v>0</v>
      </c>
      <c r="H136" s="3">
        <v>0.37</v>
      </c>
      <c r="I136" s="36">
        <v>0</v>
      </c>
      <c r="J136" s="10">
        <v>7.1907961590448863</v>
      </c>
      <c r="K136" s="72">
        <v>0</v>
      </c>
      <c r="O136" s="67"/>
      <c r="P136" s="77"/>
      <c r="Q136" s="77"/>
      <c r="R136" s="78"/>
      <c r="S136" s="49"/>
    </row>
    <row r="137" spans="1:19" x14ac:dyDescent="0.25">
      <c r="A137" s="2">
        <v>94</v>
      </c>
      <c r="B137" s="2" t="s">
        <v>16</v>
      </c>
      <c r="C137" s="2">
        <v>69</v>
      </c>
      <c r="D137" s="2">
        <v>11</v>
      </c>
      <c r="E137" s="2">
        <v>2</v>
      </c>
      <c r="F137" s="3">
        <v>2.69</v>
      </c>
      <c r="G137" s="36">
        <v>0</v>
      </c>
      <c r="H137" s="3">
        <v>0.43</v>
      </c>
      <c r="I137" s="36">
        <v>0</v>
      </c>
      <c r="J137" s="10">
        <v>6.262448874822951</v>
      </c>
      <c r="K137" s="72">
        <v>0</v>
      </c>
      <c r="O137" s="67"/>
      <c r="P137" s="77"/>
      <c r="Q137" s="77"/>
      <c r="R137" s="78"/>
      <c r="S137" s="49"/>
    </row>
    <row r="138" spans="1:19" x14ac:dyDescent="0.25">
      <c r="A138" s="2">
        <v>94</v>
      </c>
      <c r="B138" s="2" t="s">
        <v>16</v>
      </c>
      <c r="C138" s="2">
        <v>90</v>
      </c>
      <c r="D138" s="2">
        <v>9</v>
      </c>
      <c r="E138" s="2">
        <v>2</v>
      </c>
      <c r="F138" s="3">
        <v>3.1599999999999997</v>
      </c>
      <c r="G138" s="36">
        <v>0</v>
      </c>
      <c r="H138" s="3">
        <v>0.45</v>
      </c>
      <c r="I138" s="36">
        <v>0</v>
      </c>
      <c r="J138" s="10">
        <v>7.157420026229361</v>
      </c>
      <c r="K138" s="72">
        <v>0</v>
      </c>
      <c r="O138" s="67"/>
      <c r="P138" s="77"/>
      <c r="Q138" s="77"/>
      <c r="R138" s="78"/>
      <c r="S138" s="49"/>
    </row>
    <row r="139" spans="1:19" x14ac:dyDescent="0.25">
      <c r="A139" s="2">
        <v>94</v>
      </c>
      <c r="B139" s="2" t="s">
        <v>16</v>
      </c>
      <c r="C139" s="2">
        <v>114</v>
      </c>
      <c r="D139" s="2">
        <v>7</v>
      </c>
      <c r="E139" s="2">
        <v>2</v>
      </c>
      <c r="F139" s="3">
        <v>3.05</v>
      </c>
      <c r="G139" s="36">
        <v>0</v>
      </c>
      <c r="H139" s="3">
        <v>0.41000000000000003</v>
      </c>
      <c r="I139" s="36">
        <v>0</v>
      </c>
      <c r="J139" s="10">
        <v>7.5915051574223638</v>
      </c>
      <c r="K139" s="72">
        <v>0</v>
      </c>
      <c r="O139" s="67"/>
      <c r="P139" s="77"/>
      <c r="Q139" s="77"/>
      <c r="R139" s="78"/>
      <c r="S139" s="49"/>
    </row>
    <row r="140" spans="1:19" x14ac:dyDescent="0.25">
      <c r="A140" s="2">
        <v>94</v>
      </c>
      <c r="B140" s="2" t="s">
        <v>16</v>
      </c>
      <c r="C140" s="2">
        <v>135</v>
      </c>
      <c r="D140" s="2">
        <v>6</v>
      </c>
      <c r="E140" s="2">
        <v>2</v>
      </c>
      <c r="F140" s="3">
        <v>1.82</v>
      </c>
      <c r="G140" s="36">
        <v>0</v>
      </c>
      <c r="H140" s="3">
        <v>0.26</v>
      </c>
      <c r="I140" s="36">
        <v>0</v>
      </c>
      <c r="J140" s="10">
        <v>7.0828311463089229</v>
      </c>
      <c r="K140" s="72">
        <v>0</v>
      </c>
      <c r="O140" s="67"/>
      <c r="P140" s="77"/>
      <c r="Q140" s="77"/>
      <c r="R140" s="78"/>
      <c r="S140" s="49"/>
    </row>
    <row r="141" spans="1:19" x14ac:dyDescent="0.25">
      <c r="A141" s="2">
        <v>94</v>
      </c>
      <c r="B141" s="2" t="s">
        <v>16</v>
      </c>
      <c r="C141" s="2">
        <v>150</v>
      </c>
      <c r="D141" s="2">
        <v>3</v>
      </c>
      <c r="E141" s="2">
        <v>2</v>
      </c>
      <c r="F141" s="22">
        <v>1.31</v>
      </c>
      <c r="G141" s="36">
        <v>1</v>
      </c>
      <c r="H141" s="3">
        <v>0.19</v>
      </c>
      <c r="I141" s="36">
        <v>0</v>
      </c>
      <c r="J141" s="10">
        <v>7.1203411724139851</v>
      </c>
      <c r="K141" s="72">
        <v>0</v>
      </c>
      <c r="O141" s="67"/>
      <c r="P141" s="77"/>
      <c r="Q141" s="77"/>
      <c r="R141" s="78"/>
      <c r="S141" s="49"/>
    </row>
    <row r="142" spans="1:19" x14ac:dyDescent="0.25">
      <c r="A142" s="2">
        <v>94</v>
      </c>
      <c r="B142" s="2" t="s">
        <v>16</v>
      </c>
      <c r="C142" s="2">
        <v>175</v>
      </c>
      <c r="D142" s="2">
        <v>2</v>
      </c>
      <c r="E142" s="2">
        <v>2</v>
      </c>
      <c r="F142" s="22">
        <v>0.43</v>
      </c>
      <c r="G142" s="36">
        <v>1</v>
      </c>
      <c r="H142" s="3">
        <v>0.09</v>
      </c>
      <c r="I142" s="36">
        <v>0</v>
      </c>
      <c r="J142" s="10">
        <v>5.1225181549940695</v>
      </c>
      <c r="K142" s="72">
        <v>0</v>
      </c>
      <c r="O142" s="67"/>
      <c r="P142" s="77"/>
      <c r="Q142" s="77"/>
      <c r="R142" s="78"/>
      <c r="S142" s="49"/>
    </row>
    <row r="143" spans="1:19" ht="15.75" thickBot="1" x14ac:dyDescent="0.3">
      <c r="A143" s="7">
        <v>94</v>
      </c>
      <c r="B143" s="7" t="s">
        <v>16</v>
      </c>
      <c r="C143" s="7">
        <v>200</v>
      </c>
      <c r="D143" s="7">
        <v>1</v>
      </c>
      <c r="E143" s="7">
        <v>2</v>
      </c>
      <c r="F143" s="74">
        <v>2.9499999999999997</v>
      </c>
      <c r="G143" s="76">
        <v>8</v>
      </c>
      <c r="H143" s="74">
        <v>0.28000000000000003</v>
      </c>
      <c r="I143" s="76">
        <v>8</v>
      </c>
      <c r="J143" s="75">
        <v>10.688022417268424</v>
      </c>
      <c r="K143" s="79">
        <v>8</v>
      </c>
      <c r="L143" s="91"/>
      <c r="O143" s="67"/>
      <c r="P143" s="77"/>
      <c r="Q143" s="77"/>
      <c r="R143" s="78"/>
      <c r="S143" s="49"/>
    </row>
    <row r="144" spans="1:19" x14ac:dyDescent="0.25">
      <c r="A144" s="6">
        <v>98</v>
      </c>
      <c r="B144" s="6" t="s">
        <v>17</v>
      </c>
      <c r="C144" s="6">
        <v>5</v>
      </c>
      <c r="D144" s="6">
        <v>23</v>
      </c>
      <c r="E144" s="6">
        <v>2</v>
      </c>
      <c r="F144" s="9">
        <v>3.01</v>
      </c>
      <c r="G144" s="38">
        <v>0</v>
      </c>
      <c r="H144" s="9">
        <v>0.55000000000000004</v>
      </c>
      <c r="I144" s="38">
        <v>0</v>
      </c>
      <c r="J144" s="17">
        <v>5.5108018612123972</v>
      </c>
      <c r="K144" s="38">
        <v>0</v>
      </c>
      <c r="L144" s="90"/>
      <c r="O144" s="49"/>
      <c r="P144" s="49"/>
      <c r="Q144" s="49"/>
      <c r="R144" s="49"/>
      <c r="S144" s="49"/>
    </row>
    <row r="145" spans="1:19" x14ac:dyDescent="0.25">
      <c r="A145" s="2">
        <v>98</v>
      </c>
      <c r="B145" s="2" t="s">
        <v>17</v>
      </c>
      <c r="C145" s="2">
        <v>12</v>
      </c>
      <c r="D145" s="2">
        <v>19</v>
      </c>
      <c r="E145" s="2">
        <v>2</v>
      </c>
      <c r="F145" s="3">
        <v>2.8899999999999997</v>
      </c>
      <c r="G145" s="36">
        <v>0</v>
      </c>
      <c r="H145" s="3">
        <v>0.49</v>
      </c>
      <c r="I145" s="36">
        <v>0</v>
      </c>
      <c r="J145" s="10">
        <v>5.9257151623889834</v>
      </c>
      <c r="K145" s="36">
        <v>0</v>
      </c>
      <c r="O145" s="49"/>
      <c r="P145" s="49"/>
      <c r="Q145" s="49"/>
      <c r="R145" s="49"/>
      <c r="S145" s="49"/>
    </row>
    <row r="146" spans="1:19" x14ac:dyDescent="0.25">
      <c r="A146" s="2">
        <v>98</v>
      </c>
      <c r="B146" s="2" t="s">
        <v>17</v>
      </c>
      <c r="C146" s="2">
        <v>21</v>
      </c>
      <c r="D146" s="2">
        <v>18</v>
      </c>
      <c r="E146" s="2">
        <v>2</v>
      </c>
      <c r="F146" s="3">
        <v>3.86</v>
      </c>
      <c r="G146" s="36">
        <v>0</v>
      </c>
      <c r="H146" s="3">
        <v>0.59</v>
      </c>
      <c r="I146" s="36">
        <v>0</v>
      </c>
      <c r="J146" s="10">
        <v>6.6012272187919532</v>
      </c>
      <c r="K146" s="36">
        <v>0</v>
      </c>
      <c r="O146" s="49"/>
      <c r="P146" s="49"/>
      <c r="Q146" s="49"/>
      <c r="R146" s="49"/>
      <c r="S146" s="49"/>
    </row>
    <row r="147" spans="1:19" x14ac:dyDescent="0.25">
      <c r="A147" s="2">
        <v>98</v>
      </c>
      <c r="B147" s="2" t="s">
        <v>17</v>
      </c>
      <c r="C147" s="2">
        <v>32</v>
      </c>
      <c r="D147" s="2">
        <v>15</v>
      </c>
      <c r="E147" s="2">
        <v>2</v>
      </c>
      <c r="F147" s="3">
        <v>3.09</v>
      </c>
      <c r="G147" s="36">
        <v>0</v>
      </c>
      <c r="H147" s="3">
        <v>0.43</v>
      </c>
      <c r="I147" s="36">
        <v>0</v>
      </c>
      <c r="J147" s="10">
        <v>7.2122902991966589</v>
      </c>
      <c r="K147" s="36">
        <v>0</v>
      </c>
    </row>
    <row r="148" spans="1:19" x14ac:dyDescent="0.25">
      <c r="A148" s="2">
        <v>98</v>
      </c>
      <c r="B148" s="2" t="s">
        <v>17</v>
      </c>
      <c r="C148" s="2">
        <v>45</v>
      </c>
      <c r="D148" s="2">
        <v>13</v>
      </c>
      <c r="E148" s="2">
        <v>1.8</v>
      </c>
      <c r="F148" s="3">
        <v>2.3899999999999997</v>
      </c>
      <c r="G148" s="36">
        <v>0</v>
      </c>
      <c r="H148" s="3">
        <v>0.32</v>
      </c>
      <c r="I148" s="36">
        <v>0</v>
      </c>
      <c r="J148" s="10">
        <v>7.5445662346560436</v>
      </c>
      <c r="K148" s="36">
        <v>0</v>
      </c>
    </row>
    <row r="149" spans="1:19" x14ac:dyDescent="0.25">
      <c r="A149" s="2">
        <v>98</v>
      </c>
      <c r="B149" s="2" t="s">
        <v>17</v>
      </c>
      <c r="C149" s="2">
        <v>70</v>
      </c>
      <c r="D149" s="2">
        <v>11</v>
      </c>
      <c r="E149" s="2">
        <v>2</v>
      </c>
      <c r="F149" s="3">
        <v>3</v>
      </c>
      <c r="G149" s="36">
        <v>0</v>
      </c>
      <c r="H149" s="3">
        <v>0.39</v>
      </c>
      <c r="I149" s="36">
        <v>0</v>
      </c>
      <c r="J149" s="10">
        <v>7.8508085658240967</v>
      </c>
      <c r="K149" s="36">
        <v>0</v>
      </c>
    </row>
    <row r="150" spans="1:19" x14ac:dyDescent="0.25">
      <c r="A150" s="2">
        <v>98</v>
      </c>
      <c r="B150" s="2" t="s">
        <v>17</v>
      </c>
      <c r="C150" s="2">
        <v>90</v>
      </c>
      <c r="D150" s="2">
        <v>9</v>
      </c>
      <c r="E150" s="2">
        <v>2</v>
      </c>
      <c r="F150" s="3">
        <v>2.9499999999999997</v>
      </c>
      <c r="G150" s="36">
        <v>0</v>
      </c>
      <c r="H150" s="3">
        <v>0.47000000000000003</v>
      </c>
      <c r="I150" s="36">
        <v>0</v>
      </c>
      <c r="J150" s="10">
        <v>6.3912872495636943</v>
      </c>
      <c r="K150" s="36">
        <v>0</v>
      </c>
    </row>
    <row r="151" spans="1:19" x14ac:dyDescent="0.25">
      <c r="A151" s="2">
        <v>98</v>
      </c>
      <c r="B151" s="2" t="s">
        <v>17</v>
      </c>
      <c r="C151" s="2">
        <v>114</v>
      </c>
      <c r="D151" s="2">
        <v>7</v>
      </c>
      <c r="E151" s="2">
        <v>2</v>
      </c>
      <c r="F151" s="3">
        <v>1.92</v>
      </c>
      <c r="G151" s="36">
        <v>0</v>
      </c>
      <c r="H151" s="3">
        <v>0.28000000000000003</v>
      </c>
      <c r="I151" s="36">
        <v>0</v>
      </c>
      <c r="J151" s="10">
        <v>7.056638810126338</v>
      </c>
      <c r="K151" s="36">
        <v>0</v>
      </c>
    </row>
    <row r="152" spans="1:19" x14ac:dyDescent="0.25">
      <c r="A152" s="2">
        <v>98</v>
      </c>
      <c r="B152" s="2" t="s">
        <v>17</v>
      </c>
      <c r="C152" s="2">
        <v>136</v>
      </c>
      <c r="D152" s="2">
        <v>6</v>
      </c>
      <c r="E152" s="2">
        <v>2</v>
      </c>
      <c r="F152" s="22">
        <v>1.32</v>
      </c>
      <c r="G152" s="36">
        <v>1</v>
      </c>
      <c r="H152" s="3">
        <v>0.23</v>
      </c>
      <c r="I152" s="36">
        <v>0</v>
      </c>
      <c r="J152" s="25">
        <v>5.8413222548807839</v>
      </c>
      <c r="K152" s="36">
        <v>1</v>
      </c>
    </row>
    <row r="153" spans="1:19" x14ac:dyDescent="0.25">
      <c r="A153" s="2">
        <v>98</v>
      </c>
      <c r="B153" s="2" t="s">
        <v>17</v>
      </c>
      <c r="C153" s="2">
        <v>151</v>
      </c>
      <c r="D153" s="2">
        <v>3</v>
      </c>
      <c r="E153" s="2">
        <v>2</v>
      </c>
      <c r="F153" s="22">
        <v>1.08</v>
      </c>
      <c r="G153" s="36">
        <v>1</v>
      </c>
      <c r="H153" s="3">
        <v>0.19</v>
      </c>
      <c r="I153" s="36">
        <v>0</v>
      </c>
      <c r="J153" s="25">
        <v>5.747004695087778</v>
      </c>
      <c r="K153" s="36">
        <v>1</v>
      </c>
    </row>
    <row r="154" spans="1:19" x14ac:dyDescent="0.25">
      <c r="A154" s="2">
        <v>98</v>
      </c>
      <c r="B154" s="2" t="s">
        <v>17</v>
      </c>
      <c r="C154" s="2">
        <v>175</v>
      </c>
      <c r="D154" s="2">
        <v>2</v>
      </c>
      <c r="E154" s="2">
        <v>2</v>
      </c>
      <c r="F154" s="22">
        <v>1.18</v>
      </c>
      <c r="G154" s="36">
        <v>1</v>
      </c>
      <c r="H154" s="3">
        <v>0.16</v>
      </c>
      <c r="I154" s="36">
        <v>0</v>
      </c>
      <c r="J154" s="25">
        <v>7.6261398061590215</v>
      </c>
      <c r="K154" s="36">
        <v>1</v>
      </c>
    </row>
    <row r="155" spans="1:19" ht="15.75" thickBot="1" x14ac:dyDescent="0.3">
      <c r="A155" s="7">
        <v>98</v>
      </c>
      <c r="B155" s="7" t="s">
        <v>17</v>
      </c>
      <c r="C155" s="7">
        <v>200</v>
      </c>
      <c r="D155" s="7">
        <v>1</v>
      </c>
      <c r="E155" s="7">
        <v>2</v>
      </c>
      <c r="F155" s="23">
        <v>1.32</v>
      </c>
      <c r="G155" s="37">
        <v>1</v>
      </c>
      <c r="H155" s="8">
        <v>0.18000000000000002</v>
      </c>
      <c r="I155" s="37">
        <v>0</v>
      </c>
      <c r="J155" s="26">
        <v>7.6023224317035583</v>
      </c>
      <c r="K155" s="37">
        <v>1</v>
      </c>
      <c r="L155" s="92"/>
    </row>
    <row r="156" spans="1:19" x14ac:dyDescent="0.25">
      <c r="A156" s="6">
        <v>102</v>
      </c>
      <c r="B156" s="6" t="s">
        <v>18</v>
      </c>
      <c r="C156" s="6">
        <v>5</v>
      </c>
      <c r="D156" s="6">
        <v>24</v>
      </c>
      <c r="E156" s="6">
        <v>2</v>
      </c>
      <c r="F156" s="9">
        <v>2.21</v>
      </c>
      <c r="G156" s="38">
        <v>0</v>
      </c>
      <c r="H156" s="9">
        <v>0.42</v>
      </c>
      <c r="I156" s="38">
        <v>0</v>
      </c>
      <c r="J156" s="17">
        <v>5.3535110983928709</v>
      </c>
      <c r="K156" s="38">
        <v>0</v>
      </c>
      <c r="L156" s="90"/>
    </row>
    <row r="157" spans="1:19" x14ac:dyDescent="0.25">
      <c r="A157" s="2">
        <v>102</v>
      </c>
      <c r="B157" s="2" t="s">
        <v>18</v>
      </c>
      <c r="C157" s="2">
        <v>11</v>
      </c>
      <c r="D157" s="2">
        <v>19</v>
      </c>
      <c r="E157" s="2">
        <v>2</v>
      </c>
      <c r="F157" s="3">
        <v>1.95</v>
      </c>
      <c r="G157" s="36">
        <v>0</v>
      </c>
      <c r="H157" s="3">
        <v>0.35000000000000003</v>
      </c>
      <c r="I157" s="36">
        <v>0</v>
      </c>
      <c r="J157" s="10">
        <v>5.6140660088420216</v>
      </c>
      <c r="K157" s="36">
        <v>0</v>
      </c>
    </row>
    <row r="158" spans="1:19" x14ac:dyDescent="0.25">
      <c r="A158" s="2">
        <v>102</v>
      </c>
      <c r="B158" s="2" t="s">
        <v>18</v>
      </c>
      <c r="C158" s="2">
        <v>19</v>
      </c>
      <c r="D158" s="2">
        <v>18</v>
      </c>
      <c r="E158" s="2">
        <v>2</v>
      </c>
      <c r="F158" s="3">
        <v>2.42</v>
      </c>
      <c r="G158" s="36">
        <v>0</v>
      </c>
      <c r="H158" s="3">
        <v>0.46</v>
      </c>
      <c r="I158" s="36">
        <v>0</v>
      </c>
      <c r="J158" s="10">
        <v>5.371605620464563</v>
      </c>
      <c r="K158" s="36">
        <v>0</v>
      </c>
    </row>
    <row r="159" spans="1:19" x14ac:dyDescent="0.25">
      <c r="A159" s="2">
        <v>102</v>
      </c>
      <c r="B159" s="2" t="s">
        <v>18</v>
      </c>
      <c r="C159" s="2">
        <v>30</v>
      </c>
      <c r="D159" s="2">
        <v>15</v>
      </c>
      <c r="E159" s="2">
        <v>2</v>
      </c>
      <c r="F159" s="3">
        <v>2.4099999999999997</v>
      </c>
      <c r="G159" s="36">
        <v>0</v>
      </c>
      <c r="H159" s="3">
        <v>0.44</v>
      </c>
      <c r="I159" s="36">
        <v>0</v>
      </c>
      <c r="J159" s="10">
        <v>5.4904475934469579</v>
      </c>
      <c r="K159" s="36">
        <v>0</v>
      </c>
    </row>
    <row r="160" spans="1:19" x14ac:dyDescent="0.25">
      <c r="A160" s="2">
        <v>102</v>
      </c>
      <c r="B160" s="2" t="s">
        <v>18</v>
      </c>
      <c r="C160" s="2">
        <v>43</v>
      </c>
      <c r="D160" s="2">
        <v>13</v>
      </c>
      <c r="E160" s="2">
        <v>2</v>
      </c>
      <c r="F160" s="3">
        <v>2.6599999999999997</v>
      </c>
      <c r="G160" s="36">
        <v>0</v>
      </c>
      <c r="H160" s="3">
        <v>0.51</v>
      </c>
      <c r="I160" s="36">
        <v>0</v>
      </c>
      <c r="J160" s="10">
        <v>5.2933206427411692</v>
      </c>
      <c r="K160" s="36">
        <v>0</v>
      </c>
    </row>
    <row r="161" spans="1:12" x14ac:dyDescent="0.25">
      <c r="A161" s="2">
        <v>102</v>
      </c>
      <c r="B161" s="2" t="s">
        <v>18</v>
      </c>
      <c r="C161" s="2">
        <v>65</v>
      </c>
      <c r="D161" s="2">
        <v>11</v>
      </c>
      <c r="E161" s="2">
        <v>2</v>
      </c>
      <c r="F161" s="3">
        <v>1.95</v>
      </c>
      <c r="G161" s="36">
        <v>0</v>
      </c>
      <c r="H161" s="3">
        <v>0.42</v>
      </c>
      <c r="I161" s="36">
        <v>0</v>
      </c>
      <c r="J161" s="10">
        <v>4.65535555431138</v>
      </c>
      <c r="K161" s="36">
        <v>0</v>
      </c>
    </row>
    <row r="162" spans="1:12" x14ac:dyDescent="0.25">
      <c r="A162" s="2">
        <v>102</v>
      </c>
      <c r="B162" s="2" t="s">
        <v>18</v>
      </c>
      <c r="C162" s="2">
        <v>85</v>
      </c>
      <c r="D162" s="2">
        <v>9</v>
      </c>
      <c r="E162" s="2">
        <v>2</v>
      </c>
      <c r="F162" s="3">
        <v>1.95</v>
      </c>
      <c r="G162" s="36">
        <v>0</v>
      </c>
      <c r="H162" s="3">
        <v>0.34</v>
      </c>
      <c r="I162" s="36">
        <v>0</v>
      </c>
      <c r="J162" s="10">
        <v>5.849804166337834</v>
      </c>
      <c r="K162" s="36">
        <v>0</v>
      </c>
    </row>
    <row r="163" spans="1:12" x14ac:dyDescent="0.25">
      <c r="A163" s="2">
        <v>102</v>
      </c>
      <c r="B163" s="2" t="s">
        <v>18</v>
      </c>
      <c r="C163" s="2">
        <v>108</v>
      </c>
      <c r="D163" s="2">
        <v>7</v>
      </c>
      <c r="E163" s="2">
        <v>2</v>
      </c>
      <c r="F163" s="3">
        <v>2.3199999999999998</v>
      </c>
      <c r="G163" s="36">
        <v>0</v>
      </c>
      <c r="H163" s="3">
        <v>0.39</v>
      </c>
      <c r="I163" s="36">
        <v>0</v>
      </c>
      <c r="J163" s="10">
        <v>6.0127204664407685</v>
      </c>
      <c r="K163" s="36">
        <v>0</v>
      </c>
    </row>
    <row r="164" spans="1:12" x14ac:dyDescent="0.25">
      <c r="A164" s="2">
        <v>102</v>
      </c>
      <c r="B164" s="2" t="s">
        <v>18</v>
      </c>
      <c r="C164" s="2">
        <v>128</v>
      </c>
      <c r="D164" s="2">
        <v>6</v>
      </c>
      <c r="E164" s="2">
        <v>2</v>
      </c>
      <c r="F164" s="22">
        <v>1.17</v>
      </c>
      <c r="G164" s="36">
        <v>1</v>
      </c>
      <c r="H164" s="3">
        <v>0.2</v>
      </c>
      <c r="I164" s="36">
        <v>0</v>
      </c>
      <c r="J164" s="25">
        <v>5.9588551095185656</v>
      </c>
      <c r="K164" s="36">
        <v>1</v>
      </c>
    </row>
    <row r="165" spans="1:12" x14ac:dyDescent="0.25">
      <c r="A165" s="2">
        <v>102</v>
      </c>
      <c r="B165" s="2" t="s">
        <v>18</v>
      </c>
      <c r="C165" s="2">
        <v>150</v>
      </c>
      <c r="D165" s="2">
        <v>3</v>
      </c>
      <c r="E165" s="2">
        <v>2</v>
      </c>
      <c r="F165" s="3">
        <v>1.55</v>
      </c>
      <c r="G165" s="36">
        <v>0</v>
      </c>
      <c r="H165" s="3">
        <v>0.21000000000000002</v>
      </c>
      <c r="I165" s="36">
        <v>0</v>
      </c>
      <c r="J165" s="10">
        <v>7.624771591749564</v>
      </c>
      <c r="K165" s="36">
        <v>0</v>
      </c>
    </row>
    <row r="166" spans="1:12" x14ac:dyDescent="0.25">
      <c r="A166" s="2">
        <v>102</v>
      </c>
      <c r="B166" s="2" t="s">
        <v>18</v>
      </c>
      <c r="C166" s="2">
        <v>175</v>
      </c>
      <c r="D166" s="2">
        <v>2</v>
      </c>
      <c r="E166" s="2">
        <v>2</v>
      </c>
      <c r="F166" s="22">
        <v>0.99</v>
      </c>
      <c r="G166" s="36">
        <v>1</v>
      </c>
      <c r="H166" s="3">
        <v>0.18000000000000002</v>
      </c>
      <c r="I166" s="36">
        <v>0</v>
      </c>
      <c r="J166" s="25">
        <v>5.5910245472026059</v>
      </c>
      <c r="K166" s="36">
        <v>1</v>
      </c>
    </row>
    <row r="167" spans="1:12" ht="15.75" thickBot="1" x14ac:dyDescent="0.3">
      <c r="A167" s="7">
        <v>102</v>
      </c>
      <c r="B167" s="7" t="s">
        <v>18</v>
      </c>
      <c r="C167" s="7">
        <v>200</v>
      </c>
      <c r="D167" s="7">
        <v>1</v>
      </c>
      <c r="E167" s="7">
        <v>2</v>
      </c>
      <c r="F167" s="8">
        <v>1.48</v>
      </c>
      <c r="G167" s="37">
        <v>0</v>
      </c>
      <c r="H167" s="8">
        <v>0.19</v>
      </c>
      <c r="I167" s="37">
        <v>0</v>
      </c>
      <c r="J167" s="18">
        <v>7.8081549710932956</v>
      </c>
      <c r="K167" s="37">
        <v>0</v>
      </c>
      <c r="L167" s="91"/>
    </row>
    <row r="168" spans="1:12" x14ac:dyDescent="0.25">
      <c r="A168" s="6">
        <v>150</v>
      </c>
      <c r="B168" s="6" t="s">
        <v>19</v>
      </c>
      <c r="C168" s="6">
        <v>5</v>
      </c>
      <c r="D168" s="2">
        <v>23</v>
      </c>
      <c r="E168" s="6">
        <v>2</v>
      </c>
      <c r="F168" s="9">
        <v>6.3</v>
      </c>
      <c r="G168" s="38">
        <v>0</v>
      </c>
      <c r="H168" s="9">
        <v>1.01</v>
      </c>
      <c r="I168" s="38">
        <v>0</v>
      </c>
      <c r="J168" s="17">
        <v>6.2526871798558794</v>
      </c>
      <c r="K168" s="38">
        <v>0</v>
      </c>
      <c r="L168" s="90"/>
    </row>
    <row r="169" spans="1:12" x14ac:dyDescent="0.25">
      <c r="A169" s="2">
        <v>150</v>
      </c>
      <c r="B169" s="2" t="s">
        <v>19</v>
      </c>
      <c r="C169" s="2">
        <v>7</v>
      </c>
      <c r="D169" s="2">
        <v>19</v>
      </c>
      <c r="E169" s="2">
        <v>2</v>
      </c>
      <c r="F169" s="3">
        <v>8.48</v>
      </c>
      <c r="G169" s="36">
        <v>0</v>
      </c>
      <c r="H169" s="3">
        <v>1.03</v>
      </c>
      <c r="I169" s="36">
        <v>0</v>
      </c>
      <c r="J169" s="10">
        <v>8.2503966610294501</v>
      </c>
      <c r="K169" s="36">
        <v>0</v>
      </c>
    </row>
    <row r="170" spans="1:12" x14ac:dyDescent="0.25">
      <c r="A170" s="2">
        <v>150</v>
      </c>
      <c r="B170" s="2" t="s">
        <v>19</v>
      </c>
      <c r="C170" s="2">
        <v>12</v>
      </c>
      <c r="D170" s="2">
        <v>18</v>
      </c>
      <c r="E170" s="2">
        <v>2</v>
      </c>
      <c r="F170" s="3">
        <v>5.58</v>
      </c>
      <c r="G170" s="36">
        <v>0</v>
      </c>
      <c r="H170" s="3">
        <v>0.9</v>
      </c>
      <c r="I170" s="36">
        <v>0</v>
      </c>
      <c r="J170" s="10">
        <v>6.2072607541556426</v>
      </c>
      <c r="K170" s="36">
        <v>0</v>
      </c>
    </row>
    <row r="171" spans="1:12" x14ac:dyDescent="0.25">
      <c r="A171" s="2">
        <v>150</v>
      </c>
      <c r="B171" s="2" t="s">
        <v>19</v>
      </c>
      <c r="C171" s="2">
        <v>19</v>
      </c>
      <c r="D171" s="2">
        <v>15</v>
      </c>
      <c r="E171" s="2">
        <v>2</v>
      </c>
      <c r="F171" s="3">
        <v>1.87</v>
      </c>
      <c r="G171" s="36">
        <v>0</v>
      </c>
      <c r="H171" s="3">
        <v>0.37</v>
      </c>
      <c r="I171" s="36">
        <v>0</v>
      </c>
      <c r="J171" s="10">
        <v>5.1774133183046214</v>
      </c>
      <c r="K171" s="36">
        <v>0</v>
      </c>
    </row>
    <row r="172" spans="1:12" x14ac:dyDescent="0.25">
      <c r="A172" s="2">
        <v>150</v>
      </c>
      <c r="B172" s="2" t="s">
        <v>19</v>
      </c>
      <c r="C172" s="2">
        <v>42</v>
      </c>
      <c r="D172" s="2">
        <v>11</v>
      </c>
      <c r="E172" s="2">
        <v>2</v>
      </c>
      <c r="F172" s="3">
        <v>2.2699999999999996</v>
      </c>
      <c r="G172" s="36">
        <v>0</v>
      </c>
      <c r="H172" s="3">
        <v>0.38</v>
      </c>
      <c r="I172" s="36">
        <v>0</v>
      </c>
      <c r="J172" s="10">
        <v>5.9671342459047807</v>
      </c>
      <c r="K172" s="36">
        <v>0</v>
      </c>
    </row>
    <row r="173" spans="1:12" x14ac:dyDescent="0.25">
      <c r="A173" s="2">
        <v>150</v>
      </c>
      <c r="B173" s="2" t="s">
        <v>19</v>
      </c>
      <c r="C173" s="2">
        <v>56</v>
      </c>
      <c r="D173" s="2">
        <v>9</v>
      </c>
      <c r="E173" s="2">
        <v>2</v>
      </c>
      <c r="F173" s="3">
        <v>2.3299999999999996</v>
      </c>
      <c r="G173" s="36">
        <v>0</v>
      </c>
      <c r="H173" s="3">
        <v>0.38</v>
      </c>
      <c r="I173" s="36">
        <v>0</v>
      </c>
      <c r="J173" s="10">
        <v>6.1099788778978095</v>
      </c>
      <c r="K173" s="36">
        <v>0</v>
      </c>
    </row>
    <row r="174" spans="1:12" x14ac:dyDescent="0.25">
      <c r="A174" s="2">
        <v>150</v>
      </c>
      <c r="B174" s="2" t="s">
        <v>19</v>
      </c>
      <c r="C174" s="2">
        <v>69</v>
      </c>
      <c r="D174" s="2">
        <v>7</v>
      </c>
      <c r="E174" s="2">
        <v>2</v>
      </c>
      <c r="F174" s="3">
        <v>2.96</v>
      </c>
      <c r="G174" s="36">
        <v>0</v>
      </c>
      <c r="H174" s="3">
        <v>0.45</v>
      </c>
      <c r="I174" s="36">
        <v>0</v>
      </c>
      <c r="J174" s="10">
        <v>6.6503437562974828</v>
      </c>
      <c r="K174" s="36">
        <v>0</v>
      </c>
    </row>
    <row r="175" spans="1:12" x14ac:dyDescent="0.25">
      <c r="A175" s="2">
        <v>150</v>
      </c>
      <c r="B175" s="2" t="s">
        <v>19</v>
      </c>
      <c r="C175" s="2">
        <v>84</v>
      </c>
      <c r="D175" s="2">
        <v>5</v>
      </c>
      <c r="E175" s="2">
        <v>2.2999999999999998</v>
      </c>
      <c r="F175" s="3">
        <v>2.4299999999999997</v>
      </c>
      <c r="G175" s="36">
        <v>0</v>
      </c>
      <c r="H175" s="3">
        <v>0.39</v>
      </c>
      <c r="I175" s="36">
        <v>0</v>
      </c>
      <c r="J175" s="10">
        <v>6.3593203627877726</v>
      </c>
      <c r="K175" s="36">
        <v>0</v>
      </c>
    </row>
    <row r="176" spans="1:12" x14ac:dyDescent="0.25">
      <c r="A176" s="2">
        <v>150</v>
      </c>
      <c r="B176" s="2" t="s">
        <v>19</v>
      </c>
      <c r="C176" s="2">
        <v>126</v>
      </c>
      <c r="D176" s="2">
        <v>3</v>
      </c>
      <c r="E176" s="2">
        <v>2</v>
      </c>
      <c r="F176" s="22">
        <v>1.29</v>
      </c>
      <c r="G176" s="36">
        <v>1</v>
      </c>
      <c r="H176" s="3">
        <v>0.17</v>
      </c>
      <c r="I176" s="36">
        <v>0</v>
      </c>
      <c r="J176" s="25">
        <v>7.7100333473055978</v>
      </c>
      <c r="K176" s="36">
        <v>1</v>
      </c>
    </row>
    <row r="177" spans="1:12" x14ac:dyDescent="0.25">
      <c r="A177" s="2">
        <v>150</v>
      </c>
      <c r="B177" s="2" t="s">
        <v>19</v>
      </c>
      <c r="C177" s="2">
        <v>153</v>
      </c>
      <c r="D177" s="2">
        <v>2</v>
      </c>
      <c r="E177" s="2">
        <v>2</v>
      </c>
      <c r="F177" s="3">
        <v>2.6599999999999997</v>
      </c>
      <c r="G177" s="36">
        <v>0</v>
      </c>
      <c r="H177" s="3">
        <v>0.23</v>
      </c>
      <c r="I177" s="36">
        <v>0</v>
      </c>
      <c r="J177" s="10">
        <v>11.808913508693664</v>
      </c>
      <c r="K177" s="36">
        <v>0</v>
      </c>
    </row>
    <row r="178" spans="1:12" ht="15.75" thickBot="1" x14ac:dyDescent="0.3">
      <c r="A178" s="7">
        <v>150</v>
      </c>
      <c r="B178" s="7" t="s">
        <v>19</v>
      </c>
      <c r="C178" s="7">
        <v>205</v>
      </c>
      <c r="D178" s="7">
        <v>1</v>
      </c>
      <c r="E178" s="7">
        <v>2.2999999999999998</v>
      </c>
      <c r="F178" s="8">
        <v>1.35</v>
      </c>
      <c r="G178" s="37">
        <v>0</v>
      </c>
      <c r="H178" s="8">
        <v>0.24000000000000002</v>
      </c>
      <c r="I178" s="37">
        <v>0</v>
      </c>
      <c r="J178" s="18">
        <f>H178/F178</f>
        <v>0.17777777777777778</v>
      </c>
      <c r="K178" s="37">
        <v>0</v>
      </c>
      <c r="L178" s="91"/>
    </row>
    <row r="179" spans="1:12" x14ac:dyDescent="0.25">
      <c r="A179" s="6">
        <v>151</v>
      </c>
      <c r="B179" s="6" t="s">
        <v>19</v>
      </c>
      <c r="C179" s="6">
        <v>250</v>
      </c>
      <c r="D179" s="6">
        <v>20</v>
      </c>
      <c r="E179" s="6">
        <v>2</v>
      </c>
      <c r="F179" s="24">
        <v>0.57999999999999996</v>
      </c>
      <c r="G179" s="38">
        <v>1</v>
      </c>
      <c r="H179" s="9">
        <v>0.12</v>
      </c>
      <c r="I179" s="38">
        <v>0</v>
      </c>
      <c r="J179" s="27">
        <v>5.0588451256171707</v>
      </c>
      <c r="K179" s="56">
        <v>1</v>
      </c>
      <c r="L179" s="90"/>
    </row>
    <row r="180" spans="1:12" x14ac:dyDescent="0.25">
      <c r="A180" s="2">
        <v>151</v>
      </c>
      <c r="B180" s="2" t="s">
        <v>19</v>
      </c>
      <c r="C180" s="2">
        <v>297</v>
      </c>
      <c r="D180" s="2">
        <v>19</v>
      </c>
      <c r="E180" s="2">
        <v>2</v>
      </c>
      <c r="F180" s="22">
        <v>1.06</v>
      </c>
      <c r="G180" s="36">
        <v>1</v>
      </c>
      <c r="H180" s="3">
        <v>0.08</v>
      </c>
      <c r="I180" s="36">
        <v>0</v>
      </c>
      <c r="J180" s="25">
        <v>13.933161497636052</v>
      </c>
      <c r="K180" s="55">
        <v>1</v>
      </c>
    </row>
    <row r="181" spans="1:12" x14ac:dyDescent="0.25">
      <c r="A181" s="2">
        <v>151</v>
      </c>
      <c r="B181" s="2" t="s">
        <v>19</v>
      </c>
      <c r="C181" s="2">
        <v>396</v>
      </c>
      <c r="D181" s="2">
        <v>18</v>
      </c>
      <c r="E181" s="2">
        <v>2</v>
      </c>
      <c r="F181" s="3">
        <v>2</v>
      </c>
      <c r="G181" s="36">
        <v>0</v>
      </c>
      <c r="H181" s="3">
        <v>0.13</v>
      </c>
      <c r="I181" s="36">
        <v>0</v>
      </c>
      <c r="J181" s="10">
        <v>15.632362673381403</v>
      </c>
      <c r="K181" s="55">
        <v>0</v>
      </c>
    </row>
    <row r="182" spans="1:12" x14ac:dyDescent="0.25">
      <c r="A182" s="2">
        <v>151</v>
      </c>
      <c r="B182" s="2" t="s">
        <v>19</v>
      </c>
      <c r="C182" s="2">
        <v>497</v>
      </c>
      <c r="D182" s="2">
        <v>17</v>
      </c>
      <c r="E182" s="2">
        <v>1.7</v>
      </c>
      <c r="F182" s="12">
        <v>8.8699999999999992</v>
      </c>
      <c r="G182" s="39">
        <v>8</v>
      </c>
      <c r="H182" s="12">
        <v>0.35000000000000003</v>
      </c>
      <c r="I182" s="39">
        <v>8</v>
      </c>
      <c r="J182" s="13">
        <v>25.479613749890252</v>
      </c>
      <c r="K182" s="57">
        <v>8</v>
      </c>
    </row>
    <row r="183" spans="1:12" x14ac:dyDescent="0.25">
      <c r="A183" s="2">
        <v>151</v>
      </c>
      <c r="B183" s="2" t="s">
        <v>19</v>
      </c>
      <c r="C183" s="2">
        <v>656</v>
      </c>
      <c r="D183" s="2">
        <v>11</v>
      </c>
      <c r="E183" s="2">
        <v>2</v>
      </c>
      <c r="F183" s="22">
        <v>0.98</v>
      </c>
      <c r="G183" s="36">
        <v>1</v>
      </c>
      <c r="H183" s="3">
        <v>0.08</v>
      </c>
      <c r="I183" s="36">
        <v>0</v>
      </c>
      <c r="J183" s="25">
        <v>12.875151199648785</v>
      </c>
      <c r="K183" s="55">
        <v>0</v>
      </c>
    </row>
    <row r="184" spans="1:12" x14ac:dyDescent="0.25">
      <c r="A184" s="2">
        <v>151</v>
      </c>
      <c r="B184" s="2" t="s">
        <v>19</v>
      </c>
      <c r="C184" s="2">
        <v>798</v>
      </c>
      <c r="D184" s="2">
        <v>7</v>
      </c>
      <c r="E184" s="2">
        <v>2</v>
      </c>
      <c r="F184" s="22">
        <v>0.44</v>
      </c>
      <c r="G184" s="36">
        <v>1</v>
      </c>
      <c r="H184" s="12">
        <v>0.12</v>
      </c>
      <c r="I184" s="39">
        <v>4</v>
      </c>
      <c r="J184" s="28">
        <v>3.8406375634761774</v>
      </c>
      <c r="K184" s="39">
        <v>4</v>
      </c>
      <c r="L184" s="85" t="s">
        <v>42</v>
      </c>
    </row>
    <row r="185" spans="1:12" x14ac:dyDescent="0.25">
      <c r="A185" s="2">
        <v>151</v>
      </c>
      <c r="B185" s="2" t="s">
        <v>19</v>
      </c>
      <c r="C185" s="2">
        <v>1001</v>
      </c>
      <c r="D185" s="2">
        <v>5</v>
      </c>
      <c r="E185" s="2">
        <v>2</v>
      </c>
      <c r="F185" s="3">
        <v>1.52</v>
      </c>
      <c r="G185" s="36">
        <v>0</v>
      </c>
      <c r="H185" s="12">
        <v>0.16</v>
      </c>
      <c r="I185" s="39">
        <v>4</v>
      </c>
      <c r="J185" s="13">
        <v>9.8770094572879277</v>
      </c>
      <c r="K185" s="39">
        <v>4</v>
      </c>
      <c r="L185" s="85" t="s">
        <v>42</v>
      </c>
    </row>
    <row r="186" spans="1:12" x14ac:dyDescent="0.25">
      <c r="A186" s="2">
        <v>151</v>
      </c>
      <c r="B186" s="2" t="s">
        <v>19</v>
      </c>
      <c r="C186" s="2">
        <v>1251</v>
      </c>
      <c r="D186" s="2">
        <v>4</v>
      </c>
      <c r="E186" s="2">
        <v>2</v>
      </c>
      <c r="F186" s="22">
        <v>1.3</v>
      </c>
      <c r="G186" s="36">
        <v>1</v>
      </c>
      <c r="H186" s="3">
        <v>0.08</v>
      </c>
      <c r="I186" s="39">
        <v>4</v>
      </c>
      <c r="J186" s="25">
        <v>17.141321756049027</v>
      </c>
      <c r="K186" s="39">
        <v>4</v>
      </c>
      <c r="L186" s="85" t="s">
        <v>42</v>
      </c>
    </row>
    <row r="187" spans="1:12" x14ac:dyDescent="0.25">
      <c r="A187" s="2">
        <v>151</v>
      </c>
      <c r="B187" s="2" t="s">
        <v>19</v>
      </c>
      <c r="C187" s="2">
        <v>1500</v>
      </c>
      <c r="D187" s="2">
        <v>3</v>
      </c>
      <c r="E187" s="2">
        <v>2</v>
      </c>
      <c r="F187" s="22">
        <v>1.25</v>
      </c>
      <c r="G187" s="36">
        <v>1</v>
      </c>
      <c r="H187" s="3">
        <v>0.09</v>
      </c>
      <c r="I187" s="39">
        <v>4</v>
      </c>
      <c r="J187" s="25">
        <v>15.13122175425033</v>
      </c>
      <c r="K187" s="39">
        <v>4</v>
      </c>
      <c r="L187" s="85" t="s">
        <v>42</v>
      </c>
    </row>
    <row r="188" spans="1:12" x14ac:dyDescent="0.25">
      <c r="A188" s="2">
        <v>151</v>
      </c>
      <c r="B188" s="2" t="s">
        <v>19</v>
      </c>
      <c r="C188" s="2">
        <v>1744</v>
      </c>
      <c r="D188" s="2">
        <v>2</v>
      </c>
      <c r="E188" s="2">
        <v>2</v>
      </c>
      <c r="F188" s="22">
        <v>1.1300000000000001</v>
      </c>
      <c r="G188" s="36">
        <v>1</v>
      </c>
      <c r="H188" s="3">
        <v>0.09</v>
      </c>
      <c r="I188" s="39">
        <v>4</v>
      </c>
      <c r="J188" s="25">
        <v>13.716341211443076</v>
      </c>
      <c r="K188" s="39">
        <v>4</v>
      </c>
      <c r="L188" s="85" t="s">
        <v>42</v>
      </c>
    </row>
    <row r="189" spans="1:12" ht="15.75" thickBot="1" x14ac:dyDescent="0.3">
      <c r="A189" s="7">
        <v>151</v>
      </c>
      <c r="B189" s="7" t="s">
        <v>19</v>
      </c>
      <c r="C189" s="7">
        <v>1997</v>
      </c>
      <c r="D189" s="7">
        <v>1</v>
      </c>
      <c r="E189" s="7">
        <v>2</v>
      </c>
      <c r="F189" s="8">
        <v>1.66</v>
      </c>
      <c r="G189" s="37">
        <v>0</v>
      </c>
      <c r="H189" s="8">
        <v>0.13</v>
      </c>
      <c r="I189" s="59">
        <v>4</v>
      </c>
      <c r="J189" s="18">
        <v>13.671129058151926</v>
      </c>
      <c r="K189" s="59">
        <v>4</v>
      </c>
      <c r="L189" s="91" t="s">
        <v>42</v>
      </c>
    </row>
    <row r="190" spans="1:12" x14ac:dyDescent="0.25">
      <c r="A190" s="6">
        <v>152</v>
      </c>
      <c r="B190" s="6" t="s">
        <v>20</v>
      </c>
      <c r="C190" s="6">
        <v>5</v>
      </c>
      <c r="D190" s="6">
        <v>23</v>
      </c>
      <c r="E190" s="6">
        <v>2</v>
      </c>
      <c r="F190" s="24">
        <v>1.19</v>
      </c>
      <c r="G190" s="38">
        <v>1</v>
      </c>
      <c r="H190" s="9">
        <v>0.18000000000000002</v>
      </c>
      <c r="I190" s="38">
        <v>0</v>
      </c>
      <c r="J190" s="27">
        <v>6.7337514941308569</v>
      </c>
      <c r="K190" s="38">
        <v>1</v>
      </c>
      <c r="L190" s="90"/>
    </row>
    <row r="191" spans="1:12" x14ac:dyDescent="0.25">
      <c r="A191" s="2">
        <v>152</v>
      </c>
      <c r="B191" s="2" t="s">
        <v>20</v>
      </c>
      <c r="C191" s="2">
        <v>25</v>
      </c>
      <c r="D191" s="2">
        <v>19</v>
      </c>
      <c r="E191" s="2">
        <v>2</v>
      </c>
      <c r="F191" s="22">
        <v>1.18</v>
      </c>
      <c r="G191" s="36">
        <v>1</v>
      </c>
      <c r="H191" s="3">
        <v>0.19</v>
      </c>
      <c r="I191" s="36">
        <v>0</v>
      </c>
      <c r="J191" s="25">
        <v>6.4081338677759181</v>
      </c>
      <c r="K191" s="36">
        <v>1</v>
      </c>
    </row>
    <row r="192" spans="1:12" x14ac:dyDescent="0.25">
      <c r="A192" s="2">
        <v>152</v>
      </c>
      <c r="B192" s="2" t="s">
        <v>20</v>
      </c>
      <c r="C192" s="2">
        <v>45</v>
      </c>
      <c r="D192" s="2">
        <v>15</v>
      </c>
      <c r="E192" s="2">
        <v>2</v>
      </c>
      <c r="F192" s="22">
        <v>1.22</v>
      </c>
      <c r="G192" s="36">
        <v>1</v>
      </c>
      <c r="H192" s="3">
        <v>0.18000000000000002</v>
      </c>
      <c r="I192" s="36">
        <v>0</v>
      </c>
      <c r="J192" s="25">
        <v>6.9103101640425173</v>
      </c>
      <c r="K192" s="36">
        <v>1</v>
      </c>
    </row>
    <row r="193" spans="1:12" x14ac:dyDescent="0.25">
      <c r="A193" s="2">
        <v>152</v>
      </c>
      <c r="B193" s="2" t="s">
        <v>20</v>
      </c>
      <c r="C193" s="2">
        <v>55</v>
      </c>
      <c r="D193" s="2">
        <v>13</v>
      </c>
      <c r="E193" s="2">
        <v>2</v>
      </c>
      <c r="F193" s="3">
        <v>1.61</v>
      </c>
      <c r="G193" s="36">
        <v>0</v>
      </c>
      <c r="H193" s="3">
        <v>0.21000000000000002</v>
      </c>
      <c r="I193" s="36">
        <v>0</v>
      </c>
      <c r="J193" s="10">
        <v>7.940868565301086</v>
      </c>
      <c r="K193" s="36">
        <v>0</v>
      </c>
    </row>
    <row r="194" spans="1:12" x14ac:dyDescent="0.25">
      <c r="A194" s="2">
        <v>152</v>
      </c>
      <c r="B194" s="2" t="s">
        <v>20</v>
      </c>
      <c r="C194" s="2">
        <v>65</v>
      </c>
      <c r="D194" s="2">
        <v>11</v>
      </c>
      <c r="E194" s="2">
        <v>2</v>
      </c>
      <c r="F194" s="22">
        <v>1.32</v>
      </c>
      <c r="G194" s="36">
        <v>1</v>
      </c>
      <c r="H194" s="3">
        <v>0.19</v>
      </c>
      <c r="I194" s="36">
        <v>0</v>
      </c>
      <c r="J194" s="25">
        <v>6.9679792315136648</v>
      </c>
      <c r="K194" s="36">
        <v>1</v>
      </c>
    </row>
    <row r="195" spans="1:12" x14ac:dyDescent="0.25">
      <c r="A195" s="2">
        <v>152</v>
      </c>
      <c r="B195" s="2" t="s">
        <v>20</v>
      </c>
      <c r="C195" s="2">
        <v>75</v>
      </c>
      <c r="D195" s="2">
        <v>9</v>
      </c>
      <c r="E195" s="2">
        <v>2</v>
      </c>
      <c r="F195" s="22">
        <v>1.33</v>
      </c>
      <c r="G195" s="36">
        <v>1</v>
      </c>
      <c r="H195" s="3">
        <v>0.2</v>
      </c>
      <c r="I195" s="36">
        <v>0</v>
      </c>
      <c r="J195" s="25">
        <v>6.7754389578599987</v>
      </c>
      <c r="K195" s="36">
        <v>1</v>
      </c>
    </row>
    <row r="196" spans="1:12" x14ac:dyDescent="0.25">
      <c r="A196" s="2">
        <v>152</v>
      </c>
      <c r="B196" s="2" t="s">
        <v>20</v>
      </c>
      <c r="C196" s="2">
        <v>100</v>
      </c>
      <c r="D196" s="2">
        <v>7</v>
      </c>
      <c r="E196" s="2">
        <v>2</v>
      </c>
      <c r="F196" s="3">
        <v>1.69</v>
      </c>
      <c r="G196" s="36">
        <v>0</v>
      </c>
      <c r="H196" s="3">
        <v>0.2</v>
      </c>
      <c r="I196" s="36">
        <v>0</v>
      </c>
      <c r="J196" s="10">
        <v>8.6160630916890675</v>
      </c>
      <c r="K196" s="36">
        <v>0</v>
      </c>
    </row>
    <row r="197" spans="1:12" x14ac:dyDescent="0.25">
      <c r="A197" s="2">
        <v>152</v>
      </c>
      <c r="B197" s="2" t="s">
        <v>20</v>
      </c>
      <c r="C197" s="2">
        <v>150</v>
      </c>
      <c r="D197" s="2">
        <v>5</v>
      </c>
      <c r="E197" s="2">
        <v>2</v>
      </c>
      <c r="F197" s="22">
        <v>1.1300000000000001</v>
      </c>
      <c r="G197" s="36">
        <v>1</v>
      </c>
      <c r="H197" s="3">
        <v>0.17</v>
      </c>
      <c r="I197" s="36">
        <v>0</v>
      </c>
      <c r="J197" s="25">
        <v>6.6413222759078714</v>
      </c>
      <c r="K197" s="36">
        <v>1</v>
      </c>
    </row>
    <row r="198" spans="1:12" ht="15.75" thickBot="1" x14ac:dyDescent="0.3">
      <c r="A198" s="7">
        <v>152</v>
      </c>
      <c r="B198" s="7" t="s">
        <v>20</v>
      </c>
      <c r="C198" s="7">
        <v>201</v>
      </c>
      <c r="D198" s="7">
        <v>4</v>
      </c>
      <c r="E198" s="7">
        <v>2</v>
      </c>
      <c r="F198" s="23">
        <v>0.88</v>
      </c>
      <c r="G198" s="37">
        <v>1</v>
      </c>
      <c r="H198" s="8">
        <v>9.9999999999999992E-2</v>
      </c>
      <c r="I198" s="37">
        <v>0</v>
      </c>
      <c r="J198" s="26">
        <v>9.5814606760988994</v>
      </c>
      <c r="K198" s="37">
        <v>1</v>
      </c>
      <c r="L198" s="91"/>
    </row>
    <row r="199" spans="1:12" x14ac:dyDescent="0.25">
      <c r="A199" s="6">
        <v>198</v>
      </c>
      <c r="B199" s="6" t="s">
        <v>21</v>
      </c>
      <c r="C199" s="6">
        <v>7</v>
      </c>
      <c r="D199" s="6">
        <v>23</v>
      </c>
      <c r="E199" s="6">
        <v>2</v>
      </c>
      <c r="F199" s="24">
        <v>0.86</v>
      </c>
      <c r="G199" s="38">
        <v>1</v>
      </c>
      <c r="H199" s="9">
        <v>0.15000000000000002</v>
      </c>
      <c r="I199" s="38">
        <v>0</v>
      </c>
      <c r="J199" s="27">
        <v>6.0133624403273727</v>
      </c>
      <c r="K199" s="38">
        <v>1</v>
      </c>
      <c r="L199" s="90"/>
    </row>
    <row r="200" spans="1:12" x14ac:dyDescent="0.25">
      <c r="A200" s="2">
        <v>198</v>
      </c>
      <c r="B200" s="2" t="s">
        <v>21</v>
      </c>
      <c r="C200" s="2">
        <v>17</v>
      </c>
      <c r="D200" s="2">
        <v>19</v>
      </c>
      <c r="E200" s="2">
        <v>2</v>
      </c>
      <c r="F200" s="22">
        <v>1.02</v>
      </c>
      <c r="G200" s="36">
        <v>1</v>
      </c>
      <c r="H200" s="3">
        <v>0.16</v>
      </c>
      <c r="I200" s="36">
        <v>0</v>
      </c>
      <c r="J200" s="25">
        <v>6.5437160023012506</v>
      </c>
      <c r="K200" s="36">
        <v>1</v>
      </c>
    </row>
    <row r="201" spans="1:12" x14ac:dyDescent="0.25">
      <c r="A201" s="2">
        <v>198</v>
      </c>
      <c r="B201" s="2" t="s">
        <v>21</v>
      </c>
      <c r="C201" s="2">
        <v>27</v>
      </c>
      <c r="D201" s="2">
        <v>18</v>
      </c>
      <c r="E201" s="2">
        <v>2</v>
      </c>
      <c r="F201" s="22">
        <v>1.04</v>
      </c>
      <c r="G201" s="36">
        <v>1</v>
      </c>
      <c r="H201" s="3">
        <v>0.16</v>
      </c>
      <c r="I201" s="36">
        <v>0</v>
      </c>
      <c r="J201" s="25">
        <v>6.6934450972691613</v>
      </c>
      <c r="K201" s="36">
        <v>1</v>
      </c>
    </row>
    <row r="202" spans="1:12" x14ac:dyDescent="0.25">
      <c r="A202" s="2">
        <v>198</v>
      </c>
      <c r="B202" s="2" t="s">
        <v>21</v>
      </c>
      <c r="C202" s="2">
        <v>42</v>
      </c>
      <c r="D202" s="2">
        <v>15</v>
      </c>
      <c r="E202" s="2">
        <v>2</v>
      </c>
      <c r="F202" s="3">
        <v>1.39</v>
      </c>
      <c r="G202" s="36">
        <v>0</v>
      </c>
      <c r="H202" s="3">
        <v>0.24000000000000002</v>
      </c>
      <c r="I202" s="36">
        <v>0</v>
      </c>
      <c r="J202" s="10">
        <v>5.7877264577385494</v>
      </c>
      <c r="K202" s="36">
        <v>0</v>
      </c>
    </row>
    <row r="203" spans="1:12" x14ac:dyDescent="0.25">
      <c r="A203" s="2">
        <v>198</v>
      </c>
      <c r="B203" s="2" t="s">
        <v>21</v>
      </c>
      <c r="C203" s="2">
        <v>60</v>
      </c>
      <c r="D203" s="2">
        <v>13</v>
      </c>
      <c r="E203" s="2">
        <v>2</v>
      </c>
      <c r="F203" s="3">
        <v>1.46</v>
      </c>
      <c r="G203" s="36">
        <v>0</v>
      </c>
      <c r="H203" s="3">
        <v>0.22</v>
      </c>
      <c r="I203" s="36">
        <v>0</v>
      </c>
      <c r="J203" s="10">
        <v>6.7917520788137482</v>
      </c>
      <c r="K203" s="36">
        <v>0</v>
      </c>
    </row>
    <row r="204" spans="1:12" x14ac:dyDescent="0.25">
      <c r="A204" s="2">
        <v>198</v>
      </c>
      <c r="B204" s="2" t="s">
        <v>21</v>
      </c>
      <c r="C204" s="2">
        <v>91</v>
      </c>
      <c r="D204" s="2">
        <v>11</v>
      </c>
      <c r="E204" s="2">
        <v>2</v>
      </c>
      <c r="F204" s="22">
        <v>1.1300000000000001</v>
      </c>
      <c r="G204" s="36">
        <v>1</v>
      </c>
      <c r="H204" s="3">
        <v>0.2</v>
      </c>
      <c r="I204" s="36">
        <v>0</v>
      </c>
      <c r="J204" s="25">
        <v>5.8072706759405675</v>
      </c>
      <c r="K204" s="36">
        <v>1</v>
      </c>
    </row>
    <row r="205" spans="1:12" x14ac:dyDescent="0.25">
      <c r="A205" s="2">
        <v>198</v>
      </c>
      <c r="B205" s="2" t="s">
        <v>21</v>
      </c>
      <c r="C205" s="2">
        <v>120</v>
      </c>
      <c r="D205" s="2">
        <v>9</v>
      </c>
      <c r="E205" s="2">
        <v>2</v>
      </c>
      <c r="F205" s="3">
        <v>1.45</v>
      </c>
      <c r="G205" s="36">
        <v>0</v>
      </c>
      <c r="H205" s="3">
        <v>0.25</v>
      </c>
      <c r="I205" s="36">
        <v>0</v>
      </c>
      <c r="J205" s="10">
        <v>5.8770858796760921</v>
      </c>
      <c r="K205" s="36">
        <v>0</v>
      </c>
    </row>
    <row r="206" spans="1:12" x14ac:dyDescent="0.25">
      <c r="A206" s="2">
        <v>198</v>
      </c>
      <c r="B206" s="2" t="s">
        <v>21</v>
      </c>
      <c r="C206" s="2">
        <v>136</v>
      </c>
      <c r="D206" s="2">
        <v>7</v>
      </c>
      <c r="E206" s="2">
        <v>2</v>
      </c>
      <c r="F206" s="3">
        <v>1.42</v>
      </c>
      <c r="G206" s="36">
        <v>0</v>
      </c>
      <c r="H206" s="3">
        <v>0.21000000000000002</v>
      </c>
      <c r="I206" s="36">
        <v>0</v>
      </c>
      <c r="J206" s="10">
        <v>6.8417878117281079</v>
      </c>
      <c r="K206" s="36">
        <v>0</v>
      </c>
    </row>
    <row r="207" spans="1:12" x14ac:dyDescent="0.25">
      <c r="A207" s="2">
        <v>198</v>
      </c>
      <c r="B207" s="2" t="s">
        <v>21</v>
      </c>
      <c r="C207" s="2">
        <v>150</v>
      </c>
      <c r="D207" s="2">
        <v>6</v>
      </c>
      <c r="E207" s="2">
        <v>2</v>
      </c>
      <c r="F207" s="3">
        <v>1.61</v>
      </c>
      <c r="G207" s="36">
        <v>0</v>
      </c>
      <c r="H207" s="3">
        <v>0.23</v>
      </c>
      <c r="I207" s="36">
        <v>0</v>
      </c>
      <c r="J207" s="10">
        <v>7.2848587120334756</v>
      </c>
      <c r="K207" s="36">
        <v>0</v>
      </c>
    </row>
    <row r="208" spans="1:12" x14ac:dyDescent="0.25">
      <c r="A208" s="2">
        <v>198</v>
      </c>
      <c r="B208" s="2" t="s">
        <v>21</v>
      </c>
      <c r="C208" s="2">
        <v>180</v>
      </c>
      <c r="D208" s="2">
        <v>5</v>
      </c>
      <c r="E208" s="2">
        <v>2</v>
      </c>
      <c r="F208" s="22">
        <v>1</v>
      </c>
      <c r="G208" s="36">
        <v>1</v>
      </c>
      <c r="H208" s="3">
        <v>0.15000000000000002</v>
      </c>
      <c r="I208" s="36">
        <v>0</v>
      </c>
      <c r="J208" s="25">
        <v>6.9571094631554127</v>
      </c>
      <c r="K208" s="36">
        <v>1</v>
      </c>
    </row>
    <row r="209" spans="1:12" ht="15.75" thickBot="1" x14ac:dyDescent="0.3">
      <c r="A209" s="7">
        <v>198</v>
      </c>
      <c r="B209" s="7" t="s">
        <v>21</v>
      </c>
      <c r="C209" s="7">
        <v>200</v>
      </c>
      <c r="D209" s="7">
        <v>3</v>
      </c>
      <c r="E209" s="7">
        <v>2</v>
      </c>
      <c r="F209" s="23">
        <v>0.54</v>
      </c>
      <c r="G209" s="37">
        <v>1</v>
      </c>
      <c r="H209" s="8">
        <v>9.9999999999999992E-2</v>
      </c>
      <c r="I209" s="37">
        <v>0</v>
      </c>
      <c r="J209" s="26">
        <v>5.9416307526948415</v>
      </c>
      <c r="K209" s="37">
        <v>1</v>
      </c>
      <c r="L209" s="91"/>
    </row>
    <row r="210" spans="1:12" x14ac:dyDescent="0.25">
      <c r="A210" s="6">
        <v>199</v>
      </c>
      <c r="B210" s="6" t="s">
        <v>21</v>
      </c>
      <c r="C210" s="6">
        <v>250</v>
      </c>
      <c r="D210" s="6">
        <v>20</v>
      </c>
      <c r="E210" s="6">
        <v>2</v>
      </c>
      <c r="F210" s="81" t="s">
        <v>24</v>
      </c>
      <c r="G210" s="82">
        <v>8</v>
      </c>
      <c r="H210" s="9">
        <v>0.13</v>
      </c>
      <c r="I210" s="38">
        <v>4</v>
      </c>
      <c r="J210" s="17" t="s">
        <v>24</v>
      </c>
      <c r="K210" s="83">
        <v>8</v>
      </c>
      <c r="L210" s="93" t="s">
        <v>43</v>
      </c>
    </row>
    <row r="211" spans="1:12" x14ac:dyDescent="0.25">
      <c r="A211" s="2">
        <v>199</v>
      </c>
      <c r="B211" s="2" t="s">
        <v>21</v>
      </c>
      <c r="C211" s="2">
        <v>300</v>
      </c>
      <c r="D211" s="2">
        <v>19</v>
      </c>
      <c r="E211" s="2">
        <v>2</v>
      </c>
      <c r="F211" s="11" t="s">
        <v>24</v>
      </c>
      <c r="G211" s="39">
        <v>8</v>
      </c>
      <c r="H211" s="3">
        <v>0.14000000000000001</v>
      </c>
      <c r="I211" s="36">
        <v>4</v>
      </c>
      <c r="J211" s="10" t="s">
        <v>24</v>
      </c>
      <c r="K211" s="57">
        <v>8</v>
      </c>
      <c r="L211" s="88" t="s">
        <v>43</v>
      </c>
    </row>
    <row r="212" spans="1:12" x14ac:dyDescent="0.25">
      <c r="A212" s="2">
        <v>199</v>
      </c>
      <c r="B212" s="2" t="s">
        <v>21</v>
      </c>
      <c r="C212" s="2">
        <v>401</v>
      </c>
      <c r="D212" s="2">
        <v>18</v>
      </c>
      <c r="E212" s="2">
        <v>2</v>
      </c>
      <c r="F212" s="11" t="s">
        <v>24</v>
      </c>
      <c r="G212" s="39">
        <v>8</v>
      </c>
      <c r="H212" s="3">
        <v>0.11</v>
      </c>
      <c r="I212" s="36">
        <v>4</v>
      </c>
      <c r="J212" s="10" t="s">
        <v>24</v>
      </c>
      <c r="K212" s="57">
        <v>8</v>
      </c>
      <c r="L212" s="88" t="s">
        <v>43</v>
      </c>
    </row>
    <row r="213" spans="1:12" x14ac:dyDescent="0.25">
      <c r="A213" s="2">
        <v>199</v>
      </c>
      <c r="B213" s="2" t="s">
        <v>21</v>
      </c>
      <c r="C213" s="2">
        <v>501</v>
      </c>
      <c r="D213" s="2">
        <v>17</v>
      </c>
      <c r="E213" s="2">
        <v>2</v>
      </c>
      <c r="F213" s="11" t="s">
        <v>24</v>
      </c>
      <c r="G213" s="39">
        <v>8</v>
      </c>
      <c r="H213" s="3">
        <v>0.13</v>
      </c>
      <c r="I213" s="36">
        <v>4</v>
      </c>
      <c r="J213" s="10" t="s">
        <v>24</v>
      </c>
      <c r="K213" s="57">
        <v>8</v>
      </c>
      <c r="L213" s="88" t="s">
        <v>43</v>
      </c>
    </row>
    <row r="214" spans="1:12" x14ac:dyDescent="0.25">
      <c r="A214" s="2">
        <v>199</v>
      </c>
      <c r="B214" s="2" t="s">
        <v>21</v>
      </c>
      <c r="C214" s="2">
        <v>650</v>
      </c>
      <c r="D214" s="2">
        <v>13</v>
      </c>
      <c r="E214" s="2">
        <v>2</v>
      </c>
      <c r="F214" s="11" t="s">
        <v>24</v>
      </c>
      <c r="G214" s="39">
        <v>8</v>
      </c>
      <c r="H214" s="3">
        <v>0.11</v>
      </c>
      <c r="I214" s="36">
        <v>4</v>
      </c>
      <c r="J214" s="10" t="s">
        <v>24</v>
      </c>
      <c r="K214" s="57">
        <v>8</v>
      </c>
      <c r="L214" s="88" t="s">
        <v>43</v>
      </c>
    </row>
    <row r="215" spans="1:12" x14ac:dyDescent="0.25">
      <c r="A215" s="2">
        <v>199</v>
      </c>
      <c r="B215" s="2" t="s">
        <v>21</v>
      </c>
      <c r="C215" s="2">
        <v>800</v>
      </c>
      <c r="D215" s="2">
        <v>9</v>
      </c>
      <c r="E215" s="2">
        <v>2</v>
      </c>
      <c r="F215" s="11" t="s">
        <v>24</v>
      </c>
      <c r="G215" s="39">
        <v>8</v>
      </c>
      <c r="H215" s="3">
        <v>0.11</v>
      </c>
      <c r="I215" s="36">
        <v>4</v>
      </c>
      <c r="J215" s="10" t="s">
        <v>24</v>
      </c>
      <c r="K215" s="57">
        <v>8</v>
      </c>
      <c r="L215" s="88" t="s">
        <v>43</v>
      </c>
    </row>
    <row r="216" spans="1:12" x14ac:dyDescent="0.25">
      <c r="A216" s="2">
        <v>199</v>
      </c>
      <c r="B216" s="2" t="s">
        <v>21</v>
      </c>
      <c r="C216" s="2">
        <v>1000</v>
      </c>
      <c r="D216" s="2">
        <v>5</v>
      </c>
      <c r="E216" s="2">
        <v>2</v>
      </c>
      <c r="F216" s="11" t="s">
        <v>24</v>
      </c>
      <c r="G216" s="39">
        <v>8</v>
      </c>
      <c r="H216" s="3">
        <v>0.13</v>
      </c>
      <c r="I216" s="36">
        <v>4</v>
      </c>
      <c r="J216" s="10" t="s">
        <v>24</v>
      </c>
      <c r="K216" s="57">
        <v>8</v>
      </c>
      <c r="L216" s="88" t="s">
        <v>43</v>
      </c>
    </row>
    <row r="217" spans="1:12" x14ac:dyDescent="0.25">
      <c r="A217" s="2">
        <v>199</v>
      </c>
      <c r="B217" s="2" t="s">
        <v>21</v>
      </c>
      <c r="C217" s="2">
        <v>1248</v>
      </c>
      <c r="D217" s="2">
        <v>4</v>
      </c>
      <c r="E217" s="2">
        <v>2</v>
      </c>
      <c r="F217" s="11" t="s">
        <v>24</v>
      </c>
      <c r="G217" s="39">
        <v>8</v>
      </c>
      <c r="H217" s="3">
        <v>0.11</v>
      </c>
      <c r="I217" s="36">
        <v>4</v>
      </c>
      <c r="J217" s="10" t="s">
        <v>24</v>
      </c>
      <c r="K217" s="57">
        <v>8</v>
      </c>
      <c r="L217" s="88" t="s">
        <v>43</v>
      </c>
    </row>
    <row r="218" spans="1:12" x14ac:dyDescent="0.25">
      <c r="A218" s="2">
        <v>199</v>
      </c>
      <c r="B218" s="2" t="s">
        <v>21</v>
      </c>
      <c r="C218" s="2">
        <v>1501</v>
      </c>
      <c r="D218" s="2">
        <v>3</v>
      </c>
      <c r="E218" s="2">
        <v>1.8</v>
      </c>
      <c r="F218" s="11" t="s">
        <v>24</v>
      </c>
      <c r="G218" s="39">
        <v>8</v>
      </c>
      <c r="H218" s="3">
        <v>0.13</v>
      </c>
      <c r="I218" s="36">
        <v>4</v>
      </c>
      <c r="J218" s="10" t="s">
        <v>24</v>
      </c>
      <c r="K218" s="57">
        <v>8</v>
      </c>
      <c r="L218" s="88" t="s">
        <v>43</v>
      </c>
    </row>
    <row r="219" spans="1:12" x14ac:dyDescent="0.25">
      <c r="A219" s="2">
        <v>199</v>
      </c>
      <c r="B219" s="2" t="s">
        <v>21</v>
      </c>
      <c r="C219" s="2">
        <v>1751</v>
      </c>
      <c r="D219" s="2">
        <v>2</v>
      </c>
      <c r="E219" s="2">
        <v>2</v>
      </c>
      <c r="F219" s="11" t="s">
        <v>24</v>
      </c>
      <c r="G219" s="39">
        <v>8</v>
      </c>
      <c r="H219" s="3">
        <v>0.13</v>
      </c>
      <c r="I219" s="36">
        <v>4</v>
      </c>
      <c r="J219" s="10" t="s">
        <v>24</v>
      </c>
      <c r="K219" s="57">
        <v>8</v>
      </c>
      <c r="L219" s="88" t="s">
        <v>43</v>
      </c>
    </row>
    <row r="220" spans="1:12" ht="15.75" thickBot="1" x14ac:dyDescent="0.3">
      <c r="A220" s="7">
        <v>199</v>
      </c>
      <c r="B220" s="7" t="s">
        <v>21</v>
      </c>
      <c r="C220" s="7">
        <v>1903</v>
      </c>
      <c r="D220" s="7">
        <v>1</v>
      </c>
      <c r="E220" s="7">
        <v>2</v>
      </c>
      <c r="F220" s="80" t="s">
        <v>24</v>
      </c>
      <c r="G220" s="59">
        <v>8</v>
      </c>
      <c r="H220" s="8">
        <v>0.14000000000000001</v>
      </c>
      <c r="I220" s="37">
        <v>4</v>
      </c>
      <c r="J220" s="18" t="s">
        <v>24</v>
      </c>
      <c r="K220" s="79">
        <v>8</v>
      </c>
      <c r="L220" s="94" t="s">
        <v>43</v>
      </c>
    </row>
    <row r="221" spans="1:12" x14ac:dyDescent="0.25">
      <c r="A221" s="6">
        <v>209</v>
      </c>
      <c r="B221" s="6" t="s">
        <v>22</v>
      </c>
      <c r="C221" s="6">
        <v>6</v>
      </c>
      <c r="D221" s="6">
        <v>23</v>
      </c>
      <c r="E221" s="6">
        <v>2</v>
      </c>
      <c r="F221" s="9">
        <v>1.41</v>
      </c>
      <c r="G221" s="38">
        <v>0</v>
      </c>
      <c r="H221" s="9">
        <v>0.17</v>
      </c>
      <c r="I221" s="38">
        <v>0</v>
      </c>
      <c r="J221" s="17">
        <v>8.5634535016734468</v>
      </c>
      <c r="K221" s="56">
        <v>0</v>
      </c>
      <c r="L221" s="90"/>
    </row>
    <row r="222" spans="1:12" x14ac:dyDescent="0.25">
      <c r="A222" s="2">
        <v>209</v>
      </c>
      <c r="B222" s="2" t="s">
        <v>22</v>
      </c>
      <c r="C222" s="2">
        <v>15</v>
      </c>
      <c r="D222" s="2">
        <v>19</v>
      </c>
      <c r="E222" s="2">
        <v>2</v>
      </c>
      <c r="F222" s="3">
        <v>1.47</v>
      </c>
      <c r="G222" s="36">
        <v>0</v>
      </c>
      <c r="H222" s="3">
        <v>0.17</v>
      </c>
      <c r="I222" s="36">
        <v>0</v>
      </c>
      <c r="J222" s="10">
        <v>8.9417164784344827</v>
      </c>
      <c r="K222" s="55">
        <v>0</v>
      </c>
    </row>
    <row r="223" spans="1:12" x14ac:dyDescent="0.25">
      <c r="A223" s="2">
        <v>209</v>
      </c>
      <c r="B223" s="2" t="s">
        <v>22</v>
      </c>
      <c r="C223" s="2">
        <v>26</v>
      </c>
      <c r="D223" s="2">
        <v>18</v>
      </c>
      <c r="E223" s="15">
        <v>2</v>
      </c>
      <c r="F223" s="3">
        <v>1.55</v>
      </c>
      <c r="G223" s="36">
        <v>0</v>
      </c>
      <c r="H223" s="3">
        <v>0.18000000000000002</v>
      </c>
      <c r="I223" s="36">
        <v>0</v>
      </c>
      <c r="J223" s="10">
        <v>8.7548914716195796</v>
      </c>
      <c r="K223" s="55">
        <v>0</v>
      </c>
    </row>
    <row r="224" spans="1:12" x14ac:dyDescent="0.25">
      <c r="A224" s="2">
        <v>209</v>
      </c>
      <c r="B224" s="2" t="s">
        <v>22</v>
      </c>
      <c r="C224" s="2">
        <v>40</v>
      </c>
      <c r="D224" s="2">
        <v>15</v>
      </c>
      <c r="E224" s="2">
        <v>2</v>
      </c>
      <c r="F224" s="22">
        <v>1.36</v>
      </c>
      <c r="G224" s="36">
        <v>1</v>
      </c>
      <c r="H224" s="3">
        <v>0.18000000000000002</v>
      </c>
      <c r="I224" s="36">
        <v>0</v>
      </c>
      <c r="J224" s="25">
        <v>7.9501727049627799</v>
      </c>
      <c r="K224" s="55">
        <v>1</v>
      </c>
    </row>
    <row r="225" spans="1:12" x14ac:dyDescent="0.25">
      <c r="A225" s="2">
        <v>209</v>
      </c>
      <c r="B225" s="2" t="s">
        <v>22</v>
      </c>
      <c r="C225" s="2">
        <v>55</v>
      </c>
      <c r="D225" s="2">
        <v>13</v>
      </c>
      <c r="E225" s="2">
        <v>2</v>
      </c>
      <c r="F225" s="3">
        <v>1.65</v>
      </c>
      <c r="G225" s="36">
        <v>0</v>
      </c>
      <c r="H225" s="3">
        <v>0.19</v>
      </c>
      <c r="I225" s="36">
        <v>0</v>
      </c>
      <c r="J225" s="10">
        <v>8.6888247534408354</v>
      </c>
      <c r="K225" s="55">
        <v>0</v>
      </c>
    </row>
    <row r="226" spans="1:12" x14ac:dyDescent="0.25">
      <c r="A226" s="2">
        <v>209</v>
      </c>
      <c r="B226" s="2" t="s">
        <v>22</v>
      </c>
      <c r="C226" s="2">
        <v>85</v>
      </c>
      <c r="D226" s="2">
        <v>11</v>
      </c>
      <c r="E226" s="2">
        <v>2</v>
      </c>
      <c r="F226" s="3">
        <v>1.74</v>
      </c>
      <c r="G226" s="36">
        <v>0</v>
      </c>
      <c r="H226" s="3">
        <v>0.22</v>
      </c>
      <c r="I226" s="36">
        <v>0</v>
      </c>
      <c r="J226" s="10">
        <v>8.0534289213406485</v>
      </c>
      <c r="K226" s="55">
        <v>0</v>
      </c>
    </row>
    <row r="227" spans="1:12" x14ac:dyDescent="0.25">
      <c r="A227" s="2">
        <v>209</v>
      </c>
      <c r="B227" s="2" t="s">
        <v>22</v>
      </c>
      <c r="C227" s="2">
        <v>110</v>
      </c>
      <c r="D227" s="2">
        <v>9</v>
      </c>
      <c r="E227" s="2">
        <v>2</v>
      </c>
      <c r="F227" s="3">
        <v>1.97</v>
      </c>
      <c r="G227" s="36">
        <v>0</v>
      </c>
      <c r="H227" s="3">
        <v>0.19</v>
      </c>
      <c r="I227" s="36">
        <v>0</v>
      </c>
      <c r="J227" s="10">
        <v>10.376680005806366</v>
      </c>
      <c r="K227" s="55">
        <v>0</v>
      </c>
    </row>
    <row r="228" spans="1:12" x14ac:dyDescent="0.25">
      <c r="A228" s="2">
        <v>209</v>
      </c>
      <c r="B228" s="2" t="s">
        <v>22</v>
      </c>
      <c r="C228" s="2">
        <v>139</v>
      </c>
      <c r="D228" s="2">
        <v>7</v>
      </c>
      <c r="E228" s="2">
        <v>2</v>
      </c>
      <c r="F228" s="3">
        <v>2.0699999999999998</v>
      </c>
      <c r="G228" s="36">
        <v>0</v>
      </c>
      <c r="H228" s="3">
        <v>0.19</v>
      </c>
      <c r="I228" s="36">
        <v>0</v>
      </c>
      <c r="J228" s="10">
        <v>10.893925970240964</v>
      </c>
      <c r="K228" s="55">
        <v>0</v>
      </c>
    </row>
    <row r="229" spans="1:12" x14ac:dyDescent="0.25">
      <c r="A229" s="2">
        <v>209</v>
      </c>
      <c r="B229" s="2" t="s">
        <v>22</v>
      </c>
      <c r="C229" s="2">
        <v>165</v>
      </c>
      <c r="D229" s="2">
        <v>6</v>
      </c>
      <c r="E229" s="2">
        <v>2</v>
      </c>
      <c r="F229" s="22">
        <v>1.52</v>
      </c>
      <c r="G229" s="36">
        <v>1</v>
      </c>
      <c r="H229" s="3">
        <v>0.16</v>
      </c>
      <c r="I229" s="36">
        <v>0</v>
      </c>
      <c r="J229" s="25">
        <v>10.016163457662854</v>
      </c>
      <c r="K229" s="55">
        <v>1</v>
      </c>
    </row>
    <row r="230" spans="1:12" ht="15.75" thickBot="1" x14ac:dyDescent="0.3">
      <c r="A230" s="7">
        <v>209</v>
      </c>
      <c r="B230" s="7" t="s">
        <v>22</v>
      </c>
      <c r="C230" s="7">
        <v>200</v>
      </c>
      <c r="D230" s="7">
        <v>3</v>
      </c>
      <c r="E230" s="7">
        <v>1.8</v>
      </c>
      <c r="F230" s="23">
        <v>1.02</v>
      </c>
      <c r="G230" s="37">
        <v>1</v>
      </c>
      <c r="H230" s="8">
        <v>0.09</v>
      </c>
      <c r="I230" s="37">
        <v>0</v>
      </c>
      <c r="J230" s="26">
        <v>12.483296309873593</v>
      </c>
      <c r="K230" s="62">
        <v>1</v>
      </c>
      <c r="L230" s="91"/>
    </row>
    <row r="231" spans="1:12" x14ac:dyDescent="0.25">
      <c r="A231" s="6">
        <v>212</v>
      </c>
      <c r="B231" s="6" t="s">
        <v>23</v>
      </c>
      <c r="C231" s="6">
        <v>6</v>
      </c>
      <c r="D231" s="6">
        <v>23</v>
      </c>
      <c r="E231" s="6">
        <v>2</v>
      </c>
      <c r="F231" s="24">
        <v>1.07</v>
      </c>
      <c r="G231" s="38">
        <v>1</v>
      </c>
      <c r="H231" s="9">
        <v>0.12</v>
      </c>
      <c r="I231" s="38">
        <v>0</v>
      </c>
      <c r="J231" s="27">
        <v>9.3491223574931439</v>
      </c>
      <c r="K231" s="38">
        <v>1</v>
      </c>
      <c r="L231" s="90"/>
    </row>
    <row r="232" spans="1:12" x14ac:dyDescent="0.25">
      <c r="A232" s="2">
        <v>212</v>
      </c>
      <c r="B232" s="2" t="s">
        <v>23</v>
      </c>
      <c r="C232" s="2">
        <v>16</v>
      </c>
      <c r="D232" s="2">
        <v>20</v>
      </c>
      <c r="E232" s="2">
        <v>2</v>
      </c>
      <c r="F232" s="22">
        <v>1.27</v>
      </c>
      <c r="G232" s="36">
        <v>1</v>
      </c>
      <c r="H232" s="3">
        <v>0.13</v>
      </c>
      <c r="I232" s="36">
        <v>0</v>
      </c>
      <c r="J232" s="25">
        <v>10.473906690850461</v>
      </c>
      <c r="K232" s="36">
        <v>1</v>
      </c>
    </row>
    <row r="233" spans="1:12" x14ac:dyDescent="0.25">
      <c r="A233" s="2">
        <v>212</v>
      </c>
      <c r="B233" s="2" t="s">
        <v>23</v>
      </c>
      <c r="C233" s="2">
        <v>26</v>
      </c>
      <c r="D233" s="2">
        <v>18</v>
      </c>
      <c r="E233" s="2">
        <v>2</v>
      </c>
      <c r="F233" s="22">
        <v>0.96</v>
      </c>
      <c r="G233" s="36">
        <v>1</v>
      </c>
      <c r="H233" s="3">
        <v>0.13</v>
      </c>
      <c r="I233" s="36">
        <v>0</v>
      </c>
      <c r="J233" s="25">
        <v>7.9071222056862904</v>
      </c>
      <c r="K233" s="36">
        <v>1</v>
      </c>
    </row>
    <row r="234" spans="1:12" x14ac:dyDescent="0.25">
      <c r="A234" s="2">
        <v>212</v>
      </c>
      <c r="B234" s="2" t="s">
        <v>23</v>
      </c>
      <c r="C234" s="2">
        <v>41</v>
      </c>
      <c r="D234" s="2">
        <v>15</v>
      </c>
      <c r="E234" s="2">
        <v>2</v>
      </c>
      <c r="F234" s="22">
        <v>1.27</v>
      </c>
      <c r="G234" s="36">
        <v>1</v>
      </c>
      <c r="H234" s="3">
        <v>0.16</v>
      </c>
      <c r="I234" s="36">
        <v>0</v>
      </c>
      <c r="J234" s="25">
        <v>7.9423865871266104</v>
      </c>
      <c r="K234" s="36">
        <v>1</v>
      </c>
    </row>
    <row r="235" spans="1:12" x14ac:dyDescent="0.25">
      <c r="A235" s="2">
        <v>212</v>
      </c>
      <c r="B235" s="2" t="s">
        <v>23</v>
      </c>
      <c r="C235" s="2">
        <v>58</v>
      </c>
      <c r="D235" s="2">
        <v>13</v>
      </c>
      <c r="E235" s="2">
        <v>2</v>
      </c>
      <c r="F235" s="22">
        <v>1.19</v>
      </c>
      <c r="G235" s="36">
        <v>1</v>
      </c>
      <c r="H235" s="3">
        <v>0.2</v>
      </c>
      <c r="I235" s="36">
        <v>0</v>
      </c>
      <c r="J235" s="25">
        <v>5.9848238249492134</v>
      </c>
      <c r="K235" s="36">
        <v>1</v>
      </c>
    </row>
    <row r="236" spans="1:12" x14ac:dyDescent="0.25">
      <c r="A236" s="2">
        <v>212</v>
      </c>
      <c r="B236" s="2" t="s">
        <v>23</v>
      </c>
      <c r="C236" s="2">
        <v>88</v>
      </c>
      <c r="D236" s="2">
        <v>11</v>
      </c>
      <c r="E236" s="2">
        <v>2</v>
      </c>
      <c r="F236" s="3">
        <v>1.43</v>
      </c>
      <c r="G236" s="36">
        <v>0</v>
      </c>
      <c r="H236" s="3">
        <v>0.17</v>
      </c>
      <c r="I236" s="36">
        <v>0</v>
      </c>
      <c r="J236" s="10">
        <v>8.5974316694993824</v>
      </c>
      <c r="K236" s="36">
        <v>0</v>
      </c>
    </row>
    <row r="237" spans="1:12" x14ac:dyDescent="0.25">
      <c r="A237" s="2">
        <v>212</v>
      </c>
      <c r="B237" s="2" t="s">
        <v>23</v>
      </c>
      <c r="C237" s="2">
        <v>116</v>
      </c>
      <c r="D237" s="2">
        <v>9</v>
      </c>
      <c r="E237" s="2">
        <v>1.7</v>
      </c>
      <c r="F237" s="22">
        <v>1.1100000000000001</v>
      </c>
      <c r="G237" s="36">
        <v>1</v>
      </c>
      <c r="H237" s="3">
        <v>0.15000000000000002</v>
      </c>
      <c r="I237" s="36">
        <v>0</v>
      </c>
      <c r="J237" s="25">
        <v>7.4035538935545064</v>
      </c>
      <c r="K237" s="36">
        <v>1</v>
      </c>
    </row>
    <row r="238" spans="1:12" x14ac:dyDescent="0.25">
      <c r="A238" s="2">
        <v>212</v>
      </c>
      <c r="B238" s="2" t="s">
        <v>23</v>
      </c>
      <c r="C238" s="2">
        <v>148</v>
      </c>
      <c r="D238" s="2">
        <v>7</v>
      </c>
      <c r="E238" s="2">
        <v>2</v>
      </c>
      <c r="F238" s="3">
        <v>1.47</v>
      </c>
      <c r="G238" s="36">
        <v>0</v>
      </c>
      <c r="H238" s="3">
        <v>0.18000000000000002</v>
      </c>
      <c r="I238" s="36">
        <v>0</v>
      </c>
      <c r="J238" s="10">
        <v>8.1635429449170491</v>
      </c>
      <c r="K238" s="36">
        <v>0</v>
      </c>
    </row>
    <row r="239" spans="1:12" x14ac:dyDescent="0.25">
      <c r="A239" s="2">
        <v>212</v>
      </c>
      <c r="B239" s="2" t="s">
        <v>23</v>
      </c>
      <c r="C239" s="2">
        <v>174</v>
      </c>
      <c r="D239" s="2">
        <v>6</v>
      </c>
      <c r="E239" s="2">
        <v>2</v>
      </c>
      <c r="F239" s="3">
        <v>1.5</v>
      </c>
      <c r="G239" s="36">
        <v>0</v>
      </c>
      <c r="H239" s="3">
        <v>0.13</v>
      </c>
      <c r="I239" s="36">
        <v>0</v>
      </c>
      <c r="J239" s="10">
        <v>11.748235428894537</v>
      </c>
      <c r="K239" s="36">
        <v>0</v>
      </c>
    </row>
    <row r="240" spans="1:12" ht="15.75" thickBot="1" x14ac:dyDescent="0.3">
      <c r="A240" s="7">
        <v>212</v>
      </c>
      <c r="B240" s="7" t="s">
        <v>23</v>
      </c>
      <c r="C240" s="7">
        <v>199</v>
      </c>
      <c r="D240" s="7">
        <v>3</v>
      </c>
      <c r="E240" s="7">
        <v>2</v>
      </c>
      <c r="F240" s="23">
        <v>0.46</v>
      </c>
      <c r="G240" s="37">
        <v>1</v>
      </c>
      <c r="H240" s="23">
        <v>0.04</v>
      </c>
      <c r="I240" s="37">
        <v>1</v>
      </c>
      <c r="J240" s="26">
        <v>15.201068117694472</v>
      </c>
      <c r="K240" s="37">
        <v>1</v>
      </c>
      <c r="L240" s="91"/>
    </row>
    <row r="241" spans="1:12" x14ac:dyDescent="0.25">
      <c r="A241" s="6"/>
      <c r="B241" s="6"/>
      <c r="C241" s="6"/>
      <c r="D241" s="6"/>
      <c r="E241" s="6"/>
      <c r="F241" s="21"/>
      <c r="G241" s="40"/>
      <c r="H241" s="21"/>
      <c r="I241" s="40"/>
      <c r="J241" s="21"/>
      <c r="K241" s="56"/>
      <c r="L241" s="90"/>
    </row>
  </sheetData>
  <sortState ref="D169:D180">
    <sortCondition descending="1" ref="D168"/>
  </sortState>
  <mergeCells count="1">
    <mergeCell ref="M1:R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4"/>
  <sheetViews>
    <sheetView workbookViewId="0">
      <selection activeCell="J22" sqref="J22"/>
    </sheetView>
  </sheetViews>
  <sheetFormatPr baseColWidth="10" defaultRowHeight="15" x14ac:dyDescent="0.25"/>
  <cols>
    <col min="1" max="1" width="6.42578125" style="2" bestFit="1" customWidth="1"/>
    <col min="2" max="2" width="8.140625" style="2" bestFit="1" customWidth="1"/>
    <col min="3" max="3" width="5.5703125" style="2" bestFit="1" customWidth="1"/>
    <col min="4" max="4" width="7" style="2" bestFit="1" customWidth="1"/>
    <col min="5" max="5" width="13.5703125" style="16" bestFit="1" customWidth="1"/>
    <col min="6" max="6" width="14" style="16" bestFit="1" customWidth="1"/>
    <col min="7" max="7" width="15.5703125" style="99" customWidth="1"/>
    <col min="8" max="8" width="18.28515625" style="33" bestFit="1" customWidth="1"/>
    <col min="9" max="9" width="18.7109375" bestFit="1" customWidth="1"/>
    <col min="11" max="11" width="7.28515625" style="99" bestFit="1" customWidth="1"/>
    <col min="12" max="12" width="18.28515625" style="33" bestFit="1" customWidth="1"/>
    <col min="13" max="13" width="18.7109375" bestFit="1" customWidth="1"/>
    <col min="14" max="14" width="25.42578125" bestFit="1" customWidth="1"/>
  </cols>
  <sheetData>
    <row r="1" spans="1:14" s="100" customFormat="1" ht="17.25" x14ac:dyDescent="0.25">
      <c r="A1" s="1" t="s">
        <v>0</v>
      </c>
      <c r="B1" s="1" t="s">
        <v>1</v>
      </c>
      <c r="C1" s="1" t="s">
        <v>2</v>
      </c>
      <c r="D1" s="1" t="s">
        <v>45</v>
      </c>
      <c r="E1" s="1" t="s">
        <v>36</v>
      </c>
      <c r="F1" s="1" t="s">
        <v>37</v>
      </c>
      <c r="G1" s="34"/>
      <c r="H1" s="34" t="s">
        <v>52</v>
      </c>
      <c r="I1" s="34" t="s">
        <v>53</v>
      </c>
      <c r="K1" s="34" t="s">
        <v>1</v>
      </c>
      <c r="L1" s="34" t="s">
        <v>52</v>
      </c>
      <c r="M1" s="34" t="s">
        <v>53</v>
      </c>
      <c r="N1" s="100" t="s">
        <v>72</v>
      </c>
    </row>
    <row r="2" spans="1:14" x14ac:dyDescent="0.25">
      <c r="A2" s="2">
        <v>6</v>
      </c>
      <c r="B2" s="2" t="s">
        <v>5</v>
      </c>
      <c r="C2" s="2">
        <v>5</v>
      </c>
      <c r="D2" s="2">
        <v>23</v>
      </c>
      <c r="E2" s="3">
        <v>4.9399999999999995</v>
      </c>
      <c r="F2" s="3">
        <v>0.77</v>
      </c>
      <c r="G2" s="34" t="s">
        <v>49</v>
      </c>
      <c r="H2" s="101">
        <f>C2*E2+H3</f>
        <v>382.59499999999997</v>
      </c>
      <c r="I2" s="101">
        <f>C2*F2+I3</f>
        <v>58.775000000000006</v>
      </c>
      <c r="K2" s="34">
        <v>1</v>
      </c>
      <c r="L2" s="102">
        <v>382.59499999999997</v>
      </c>
      <c r="M2" s="102">
        <v>58.775000000000006</v>
      </c>
      <c r="N2" s="105">
        <f>L2/M2</f>
        <v>6.5094853253934488</v>
      </c>
    </row>
    <row r="3" spans="1:14" x14ac:dyDescent="0.25">
      <c r="A3" s="2">
        <v>6</v>
      </c>
      <c r="B3" s="2" t="s">
        <v>5</v>
      </c>
      <c r="C3" s="2">
        <v>9</v>
      </c>
      <c r="D3" s="2">
        <v>19</v>
      </c>
      <c r="E3" s="3">
        <v>3.51</v>
      </c>
      <c r="F3" s="3">
        <v>0.6</v>
      </c>
      <c r="H3" s="98">
        <f>0.5*(C3-C2)*(E3+E2)+H4</f>
        <v>357.89499999999998</v>
      </c>
      <c r="I3" s="98">
        <f>0.5*(C3-C2)*(F3+F2)+I4</f>
        <v>54.925000000000004</v>
      </c>
      <c r="K3" s="34">
        <v>2</v>
      </c>
      <c r="L3" s="102">
        <v>301.35500000000002</v>
      </c>
      <c r="M3" s="102">
        <v>49.564999999999998</v>
      </c>
      <c r="N3" s="105">
        <f t="shared" ref="N3:N19" si="0">L3/M3</f>
        <v>6.0799959648945832</v>
      </c>
    </row>
    <row r="4" spans="1:14" x14ac:dyDescent="0.25">
      <c r="A4" s="2">
        <v>6</v>
      </c>
      <c r="B4" s="2" t="s">
        <v>5</v>
      </c>
      <c r="C4" s="2">
        <v>16</v>
      </c>
      <c r="D4" s="2">
        <v>18</v>
      </c>
      <c r="E4" s="3">
        <v>5</v>
      </c>
      <c r="F4" s="3">
        <v>0.68</v>
      </c>
      <c r="H4" s="98">
        <f>0.5*(C4-C3)*(E4+E3)+H5</f>
        <v>340.995</v>
      </c>
      <c r="I4" s="98">
        <f>0.5*(C4-C3)*(F4+F3)+I5</f>
        <v>52.185000000000002</v>
      </c>
      <c r="K4" s="34">
        <v>3</v>
      </c>
      <c r="L4" s="102">
        <v>288.07</v>
      </c>
      <c r="M4" s="102">
        <v>49.135000000000012</v>
      </c>
      <c r="N4" s="105">
        <f t="shared" si="0"/>
        <v>5.8628269054645346</v>
      </c>
    </row>
    <row r="5" spans="1:14" x14ac:dyDescent="0.25">
      <c r="A5" s="2">
        <v>6</v>
      </c>
      <c r="B5" s="2" t="s">
        <v>5</v>
      </c>
      <c r="C5" s="2">
        <v>24</v>
      </c>
      <c r="D5" s="2">
        <v>15</v>
      </c>
      <c r="E5" s="3">
        <v>4.7299999999999995</v>
      </c>
      <c r="F5" s="3">
        <v>0.66</v>
      </c>
      <c r="G5" s="68"/>
      <c r="H5" s="98">
        <f>0.5*(C5-C4)*(E5+E4)+H6</f>
        <v>311.20999999999998</v>
      </c>
      <c r="I5" s="98">
        <f>0.5*(C5-C4)*(F5+F4)+I6</f>
        <v>47.704999999999998</v>
      </c>
      <c r="K5" s="34" t="s">
        <v>69</v>
      </c>
      <c r="L5" s="102">
        <v>352.55</v>
      </c>
      <c r="M5" s="102">
        <v>47.239999999999995</v>
      </c>
      <c r="N5" s="105">
        <f t="shared" si="0"/>
        <v>7.4629551227773083</v>
      </c>
    </row>
    <row r="6" spans="1:14" x14ac:dyDescent="0.25">
      <c r="A6" s="2">
        <v>6</v>
      </c>
      <c r="B6" s="2" t="s">
        <v>5</v>
      </c>
      <c r="C6" s="2">
        <v>36</v>
      </c>
      <c r="D6" s="2">
        <v>13</v>
      </c>
      <c r="E6" s="3">
        <v>2.61</v>
      </c>
      <c r="F6" s="3">
        <v>0.43</v>
      </c>
      <c r="H6" s="98">
        <f>0.5*(C6-C5)*(E6+E5)+H7</f>
        <v>272.28999999999996</v>
      </c>
      <c r="I6" s="98">
        <f>0.5*(C6-C5)*(F6+F5)+I7</f>
        <v>42.344999999999999</v>
      </c>
      <c r="K6" s="34">
        <v>4</v>
      </c>
      <c r="L6" s="102">
        <v>414.15866251223156</v>
      </c>
      <c r="M6" s="102">
        <v>36.910000000000004</v>
      </c>
      <c r="N6" s="105">
        <f t="shared" si="0"/>
        <v>11.220771132815809</v>
      </c>
    </row>
    <row r="7" spans="1:14" x14ac:dyDescent="0.25">
      <c r="A7" s="2">
        <v>6</v>
      </c>
      <c r="B7" s="2" t="s">
        <v>5</v>
      </c>
      <c r="C7" s="2">
        <v>54</v>
      </c>
      <c r="D7" s="2">
        <v>11</v>
      </c>
      <c r="E7" s="22">
        <v>1.28</v>
      </c>
      <c r="F7" s="3">
        <v>0.26</v>
      </c>
      <c r="H7" s="98">
        <f>0.5*(C7-C6)*(E7+E6)+H8</f>
        <v>228.24999999999997</v>
      </c>
      <c r="I7" s="98">
        <f>0.5*(C7-C6)*(F7+F6)+I8</f>
        <v>35.805</v>
      </c>
      <c r="K7" s="34">
        <v>5</v>
      </c>
      <c r="L7" s="102">
        <v>433.30509205414006</v>
      </c>
      <c r="M7" s="102">
        <v>75.724999999999994</v>
      </c>
      <c r="N7" s="105">
        <f t="shared" si="0"/>
        <v>5.7220877128311667</v>
      </c>
    </row>
    <row r="8" spans="1:14" x14ac:dyDescent="0.25">
      <c r="A8" s="2">
        <v>6</v>
      </c>
      <c r="B8" s="2" t="s">
        <v>5</v>
      </c>
      <c r="C8" s="2">
        <v>70</v>
      </c>
      <c r="D8" s="2">
        <v>9</v>
      </c>
      <c r="E8" s="3">
        <v>2.2599999999999998</v>
      </c>
      <c r="F8" s="3">
        <v>0.35000000000000003</v>
      </c>
      <c r="H8" s="98">
        <f>0.5*(C8-C7)*(E8+E7)+H9</f>
        <v>193.23999999999998</v>
      </c>
      <c r="I8" s="98">
        <f>0.5*(C8-C7)*(F8+F7)+I9</f>
        <v>29.594999999999999</v>
      </c>
      <c r="K8" s="34">
        <v>6</v>
      </c>
      <c r="L8" s="102">
        <v>534.91528745524772</v>
      </c>
      <c r="M8" s="102">
        <v>65.974999999999994</v>
      </c>
      <c r="N8" s="105">
        <f t="shared" si="0"/>
        <v>8.1078482372906073</v>
      </c>
    </row>
    <row r="9" spans="1:14" x14ac:dyDescent="0.25">
      <c r="A9" s="2">
        <v>6</v>
      </c>
      <c r="B9" s="2" t="s">
        <v>5</v>
      </c>
      <c r="C9" s="2">
        <v>88</v>
      </c>
      <c r="D9" s="2">
        <v>7</v>
      </c>
      <c r="E9" s="3">
        <v>2.4</v>
      </c>
      <c r="F9" s="3">
        <v>0.31</v>
      </c>
      <c r="H9" s="98">
        <f>0.5*(C9-C8)*(E9+E8)+H10</f>
        <v>164.92</v>
      </c>
      <c r="I9" s="98">
        <f>0.5*(C9-C8)*(F9+F8)+I10</f>
        <v>24.715</v>
      </c>
      <c r="K9" s="34">
        <v>7</v>
      </c>
      <c r="L9" s="102">
        <v>434.4409998889771</v>
      </c>
      <c r="M9" s="102">
        <v>58.080000000000013</v>
      </c>
      <c r="N9" s="105">
        <f t="shared" si="0"/>
        <v>7.4800447639286674</v>
      </c>
    </row>
    <row r="10" spans="1:14" x14ac:dyDescent="0.25">
      <c r="A10" s="2">
        <v>6</v>
      </c>
      <c r="B10" s="2" t="s">
        <v>5</v>
      </c>
      <c r="C10" s="2">
        <v>105</v>
      </c>
      <c r="D10" s="2">
        <v>6</v>
      </c>
      <c r="E10" s="3">
        <v>1.48</v>
      </c>
      <c r="F10" s="3">
        <v>0.24000000000000002</v>
      </c>
      <c r="H10" s="98">
        <f>0.5*(C10-C9)*(E10+E9)+H11</f>
        <v>122.97999999999999</v>
      </c>
      <c r="I10" s="98">
        <f>0.5*(C10-C9)*(F10+F9)+I11</f>
        <v>18.774999999999999</v>
      </c>
      <c r="K10" s="34">
        <v>8</v>
      </c>
      <c r="L10" s="102">
        <v>423.84780448496616</v>
      </c>
      <c r="M10" s="102">
        <v>61.035000000000004</v>
      </c>
      <c r="N10" s="105">
        <f t="shared" si="0"/>
        <v>6.9443402061926127</v>
      </c>
    </row>
    <row r="11" spans="1:14" x14ac:dyDescent="0.25">
      <c r="A11" s="2">
        <v>6</v>
      </c>
      <c r="B11" s="2" t="s">
        <v>5</v>
      </c>
      <c r="C11" s="2">
        <v>150</v>
      </c>
      <c r="D11" s="2">
        <v>2</v>
      </c>
      <c r="E11" s="22">
        <v>0.82000000000000006</v>
      </c>
      <c r="F11" s="3">
        <v>0.12</v>
      </c>
      <c r="H11" s="98">
        <f>0.5*(C11-C10)*(E11+E10)+H12</f>
        <v>90</v>
      </c>
      <c r="I11" s="98">
        <f>0.5*(C11-C10)*(F11+F10)+I12</f>
        <v>14.1</v>
      </c>
      <c r="K11" s="34">
        <v>9</v>
      </c>
      <c r="L11" s="102">
        <v>404.60523396602719</v>
      </c>
      <c r="M11" s="102">
        <v>66.325000000000003</v>
      </c>
      <c r="N11" s="105">
        <f t="shared" si="0"/>
        <v>6.1003427661670138</v>
      </c>
    </row>
    <row r="12" spans="1:14" ht="15.75" thickBot="1" x14ac:dyDescent="0.3">
      <c r="A12" s="7">
        <v>6</v>
      </c>
      <c r="B12" s="7" t="s">
        <v>5</v>
      </c>
      <c r="C12" s="7">
        <v>200</v>
      </c>
      <c r="D12" s="7">
        <v>1</v>
      </c>
      <c r="E12" s="23">
        <v>0.71</v>
      </c>
      <c r="F12" s="8">
        <v>0.12</v>
      </c>
      <c r="H12" s="98">
        <f>0.5*(C12-C11)*(E12+E11)</f>
        <v>38.25</v>
      </c>
      <c r="I12" s="98">
        <f>0.5*(C12-C11)*(F12+F11)</f>
        <v>6</v>
      </c>
      <c r="K12" s="34">
        <v>10</v>
      </c>
      <c r="L12" s="102">
        <v>426.8789228870553</v>
      </c>
      <c r="M12" s="102">
        <v>63.150000000000006</v>
      </c>
      <c r="N12" s="105">
        <f t="shared" si="0"/>
        <v>6.7597612492011914</v>
      </c>
    </row>
    <row r="13" spans="1:14" x14ac:dyDescent="0.25">
      <c r="A13" s="6">
        <v>10</v>
      </c>
      <c r="B13" s="6" t="s">
        <v>6</v>
      </c>
      <c r="C13" s="6">
        <v>5</v>
      </c>
      <c r="D13" s="6">
        <v>23</v>
      </c>
      <c r="E13" s="9">
        <v>3.38</v>
      </c>
      <c r="F13" s="9">
        <v>0.5</v>
      </c>
      <c r="G13" s="34" t="s">
        <v>50</v>
      </c>
      <c r="H13" s="101">
        <f>C13*E13+H14</f>
        <v>301.35500000000002</v>
      </c>
      <c r="I13" s="101">
        <f>C13*F13+I14</f>
        <v>49.564999999999998</v>
      </c>
      <c r="K13" s="34">
        <v>11</v>
      </c>
      <c r="L13" s="102">
        <v>435.93735529694351</v>
      </c>
      <c r="M13" s="102">
        <v>65.42</v>
      </c>
      <c r="N13" s="105">
        <f t="shared" si="0"/>
        <v>6.6636709767187936</v>
      </c>
    </row>
    <row r="14" spans="1:14" x14ac:dyDescent="0.25">
      <c r="A14" s="2">
        <v>10</v>
      </c>
      <c r="B14" s="2" t="s">
        <v>6</v>
      </c>
      <c r="C14" s="2">
        <v>9</v>
      </c>
      <c r="D14" s="2">
        <v>19</v>
      </c>
      <c r="E14" s="3">
        <v>4.67</v>
      </c>
      <c r="F14" s="3">
        <v>0.67</v>
      </c>
      <c r="H14" s="98">
        <f>0.5*(C14-C13)*(E14+E13)+H15</f>
        <v>284.45500000000004</v>
      </c>
      <c r="I14" s="98">
        <f>0.5*(C14-C13)*(F14+F13)+I15</f>
        <v>47.064999999999998</v>
      </c>
      <c r="K14" s="34">
        <v>12</v>
      </c>
      <c r="L14" s="102">
        <v>365.78506450014208</v>
      </c>
      <c r="M14" s="102">
        <v>64.91</v>
      </c>
      <c r="N14" s="105">
        <f t="shared" si="0"/>
        <v>5.635265205671578</v>
      </c>
    </row>
    <row r="15" spans="1:14" x14ac:dyDescent="0.25">
      <c r="A15" s="2">
        <v>10</v>
      </c>
      <c r="B15" s="2" t="s">
        <v>6</v>
      </c>
      <c r="C15" s="2">
        <v>16</v>
      </c>
      <c r="D15" s="2">
        <v>18</v>
      </c>
      <c r="E15" s="3">
        <v>3.88</v>
      </c>
      <c r="F15" s="3">
        <v>0.54</v>
      </c>
      <c r="H15" s="98">
        <f>0.5*(C15-C14)*(E15+E14)+H16</f>
        <v>268.35500000000002</v>
      </c>
      <c r="I15" s="98">
        <f>0.5*(C15-C14)*(F15+F14)+I16</f>
        <v>44.725000000000001</v>
      </c>
      <c r="K15" s="34" t="s">
        <v>70</v>
      </c>
      <c r="L15" s="102">
        <v>496.42515713824832</v>
      </c>
      <c r="M15" s="102">
        <v>71.38000000000001</v>
      </c>
      <c r="N15" s="105">
        <f t="shared" si="0"/>
        <v>6.9546813832761032</v>
      </c>
    </row>
    <row r="16" spans="1:14" x14ac:dyDescent="0.25">
      <c r="A16" s="2">
        <v>10</v>
      </c>
      <c r="B16" s="2" t="s">
        <v>6</v>
      </c>
      <c r="C16" s="2">
        <v>24</v>
      </c>
      <c r="D16" s="2">
        <v>15</v>
      </c>
      <c r="E16" s="3">
        <v>3.6399999999999997</v>
      </c>
      <c r="F16" s="3">
        <v>0.54</v>
      </c>
      <c r="H16" s="98">
        <f>0.5*(C16-C15)*(E16+E15)+H17</f>
        <v>238.43</v>
      </c>
      <c r="I16" s="98">
        <f>0.5*(C16-C15)*(F16+F15)+I17</f>
        <v>40.49</v>
      </c>
      <c r="K16" s="34">
        <v>13</v>
      </c>
      <c r="L16" s="102">
        <v>254.38727457091485</v>
      </c>
      <c r="M16" s="102">
        <v>34.516327723723215</v>
      </c>
      <c r="N16" s="105">
        <f t="shared" si="0"/>
        <v>7.3700561834703358</v>
      </c>
    </row>
    <row r="17" spans="1:14" x14ac:dyDescent="0.25">
      <c r="A17" s="2">
        <v>10</v>
      </c>
      <c r="B17" s="2" t="s">
        <v>6</v>
      </c>
      <c r="C17" s="2">
        <v>36</v>
      </c>
      <c r="D17" s="2">
        <v>13</v>
      </c>
      <c r="E17" s="3">
        <v>2.3299999999999996</v>
      </c>
      <c r="F17" s="3">
        <v>0.39</v>
      </c>
      <c r="H17" s="98">
        <f>0.5*(C17-C16)*(E17+E16)+H18</f>
        <v>208.35</v>
      </c>
      <c r="I17" s="98">
        <f>0.5*(C17-C16)*(F17+F16)+I18</f>
        <v>36.17</v>
      </c>
      <c r="K17" s="34" t="s">
        <v>71</v>
      </c>
      <c r="L17" s="102">
        <v>244.82132583704535</v>
      </c>
      <c r="M17" s="102">
        <v>38.153218563068002</v>
      </c>
      <c r="N17" s="105">
        <f t="shared" si="0"/>
        <v>6.4167935250954251</v>
      </c>
    </row>
    <row r="18" spans="1:14" x14ac:dyDescent="0.25">
      <c r="A18" s="2">
        <v>10</v>
      </c>
      <c r="B18" s="2" t="s">
        <v>6</v>
      </c>
      <c r="C18" s="2">
        <v>54</v>
      </c>
      <c r="D18" s="2">
        <v>11</v>
      </c>
      <c r="E18" s="3">
        <v>2.34</v>
      </c>
      <c r="F18" s="3">
        <v>0.37</v>
      </c>
      <c r="H18" s="98">
        <f>0.5*(C18-C17)*(E18+E17)+H19</f>
        <v>172.53</v>
      </c>
      <c r="I18" s="98">
        <f>0.5*(C18-C17)*(F18+F17)+I19</f>
        <v>30.59</v>
      </c>
      <c r="K18" s="34">
        <v>14</v>
      </c>
      <c r="L18" s="102">
        <v>327.25417828870735</v>
      </c>
      <c r="M18" s="102">
        <v>34.621351978348592</v>
      </c>
      <c r="N18" s="105">
        <f t="shared" si="0"/>
        <v>9.4523800946122698</v>
      </c>
    </row>
    <row r="19" spans="1:14" x14ac:dyDescent="0.25">
      <c r="A19" s="2">
        <v>10</v>
      </c>
      <c r="B19" s="2" t="s">
        <v>6</v>
      </c>
      <c r="C19" s="2">
        <v>70</v>
      </c>
      <c r="D19" s="2">
        <v>9</v>
      </c>
      <c r="E19" s="22">
        <v>1.21</v>
      </c>
      <c r="F19" s="3">
        <v>0.27</v>
      </c>
      <c r="H19" s="98">
        <f>0.5*(C19-C18)*(E19+E18)+H20</f>
        <v>130.5</v>
      </c>
      <c r="I19" s="98">
        <f>0.5*(C19-C18)*(F19+F18)+I20</f>
        <v>23.75</v>
      </c>
      <c r="K19" s="34">
        <v>15</v>
      </c>
      <c r="L19" s="102">
        <v>245.45456986420069</v>
      </c>
      <c r="M19" s="102">
        <v>29.315625436636218</v>
      </c>
      <c r="N19" s="105">
        <f t="shared" si="0"/>
        <v>8.3728239192690772</v>
      </c>
    </row>
    <row r="20" spans="1:14" x14ac:dyDescent="0.25">
      <c r="A20" s="2">
        <v>10</v>
      </c>
      <c r="B20" s="2" t="s">
        <v>6</v>
      </c>
      <c r="C20" s="2">
        <v>88</v>
      </c>
      <c r="D20" s="2">
        <v>7</v>
      </c>
      <c r="E20" s="3">
        <v>1.55</v>
      </c>
      <c r="F20" s="3">
        <v>0.26</v>
      </c>
      <c r="H20" s="98">
        <f>0.5*(C20-C19)*(E20+E19)+H21</f>
        <v>102.1</v>
      </c>
      <c r="I20" s="98">
        <f>0.5*(C20-C19)*(F20+F19)+I21</f>
        <v>18.63</v>
      </c>
      <c r="L20" s="103"/>
      <c r="M20" s="104"/>
    </row>
    <row r="21" spans="1:14" x14ac:dyDescent="0.25">
      <c r="A21" s="2">
        <v>10</v>
      </c>
      <c r="B21" s="2" t="s">
        <v>6</v>
      </c>
      <c r="C21" s="2">
        <v>105</v>
      </c>
      <c r="D21" s="2">
        <v>6</v>
      </c>
      <c r="E21" s="22">
        <v>0.78</v>
      </c>
      <c r="F21" s="3">
        <v>0.16</v>
      </c>
      <c r="H21" s="98">
        <f>0.5*(C21-C20)*(E21+E20)+H22</f>
        <v>77.259999999999991</v>
      </c>
      <c r="I21" s="98">
        <f>0.5*(C21-C20)*(F21+F20)+I22</f>
        <v>13.86</v>
      </c>
    </row>
    <row r="22" spans="1:14" x14ac:dyDescent="0.25">
      <c r="A22" s="2">
        <v>10</v>
      </c>
      <c r="B22" s="2" t="s">
        <v>6</v>
      </c>
      <c r="C22" s="2">
        <v>125</v>
      </c>
      <c r="D22" s="2">
        <v>3</v>
      </c>
      <c r="E22" s="22">
        <v>0.15000000000000002</v>
      </c>
      <c r="F22" s="3">
        <v>0.08</v>
      </c>
      <c r="H22" s="98">
        <f>0.5*(C22-C21)*(E22+E21)+H23</f>
        <v>57.454999999999998</v>
      </c>
      <c r="I22" s="98">
        <f>0.5*(C22-C21)*(F22+F21)+I23</f>
        <v>10.29</v>
      </c>
    </row>
    <row r="23" spans="1:14" x14ac:dyDescent="0.25">
      <c r="A23" s="2">
        <v>10</v>
      </c>
      <c r="B23" s="2" t="s">
        <v>6</v>
      </c>
      <c r="C23" s="2">
        <v>150</v>
      </c>
      <c r="D23" s="2">
        <v>2</v>
      </c>
      <c r="E23" s="22">
        <v>0.88</v>
      </c>
      <c r="F23" s="3">
        <v>0.12</v>
      </c>
      <c r="H23" s="98">
        <f>0.5*(C23-C22)*(E23+E22)+H24</f>
        <v>48.155000000000001</v>
      </c>
      <c r="I23" s="98">
        <f>0.5*(C23-C22)*(F23+F22)+I24</f>
        <v>7.89</v>
      </c>
    </row>
    <row r="24" spans="1:14" ht="15.75" thickBot="1" x14ac:dyDescent="0.3">
      <c r="A24" s="7">
        <v>10</v>
      </c>
      <c r="B24" s="7" t="s">
        <v>6</v>
      </c>
      <c r="C24" s="7">
        <v>199</v>
      </c>
      <c r="D24" s="7">
        <v>1</v>
      </c>
      <c r="E24" s="23">
        <v>0.56000000000000005</v>
      </c>
      <c r="F24" s="8">
        <v>9.9999999999999992E-2</v>
      </c>
      <c r="H24" s="98">
        <f>0.5*(C24-C23)*(E24+E23)</f>
        <v>35.28</v>
      </c>
      <c r="I24" s="98">
        <f>0.5*(C24-C23)*(F24+F23)</f>
        <v>5.39</v>
      </c>
    </row>
    <row r="25" spans="1:14" x14ac:dyDescent="0.25">
      <c r="A25" s="6">
        <v>19</v>
      </c>
      <c r="B25" s="6" t="s">
        <v>7</v>
      </c>
      <c r="C25" s="6">
        <v>9</v>
      </c>
      <c r="D25" s="6">
        <v>19</v>
      </c>
      <c r="E25" s="9">
        <v>6.6099999999999994</v>
      </c>
      <c r="F25" s="9">
        <v>0.71</v>
      </c>
      <c r="G25" s="34" t="s">
        <v>51</v>
      </c>
      <c r="H25" s="101">
        <f>C25*E25+H26</f>
        <v>288.07</v>
      </c>
      <c r="I25" s="101">
        <f>C25*F25+I26</f>
        <v>49.135000000000012</v>
      </c>
    </row>
    <row r="26" spans="1:14" x14ac:dyDescent="0.25">
      <c r="A26" s="2">
        <v>19</v>
      </c>
      <c r="B26" s="2" t="s">
        <v>7</v>
      </c>
      <c r="C26" s="2">
        <v>16</v>
      </c>
      <c r="D26" s="2">
        <v>18</v>
      </c>
      <c r="E26" s="3">
        <v>2.5499999999999998</v>
      </c>
      <c r="F26" s="3">
        <v>0.41000000000000003</v>
      </c>
      <c r="H26" s="98">
        <f>0.5*(C26-C25)*(E26+E25)+H27</f>
        <v>228.57999999999998</v>
      </c>
      <c r="I26" s="98">
        <f>0.5*(C26-C25)*(F26+F25)+I27</f>
        <v>42.745000000000012</v>
      </c>
    </row>
    <row r="27" spans="1:14" x14ac:dyDescent="0.25">
      <c r="A27" s="2">
        <v>19</v>
      </c>
      <c r="B27" s="2" t="s">
        <v>7</v>
      </c>
      <c r="C27" s="2">
        <v>25</v>
      </c>
      <c r="D27" s="2">
        <v>15</v>
      </c>
      <c r="E27" s="3">
        <v>3.86</v>
      </c>
      <c r="F27" s="3">
        <v>0.47000000000000003</v>
      </c>
      <c r="H27" s="98">
        <f>0.5*(C27-C26)*(E27+E26)+H28</f>
        <v>196.51999999999998</v>
      </c>
      <c r="I27" s="98">
        <f>0.5*(C27-C26)*(F27+F26)+I28</f>
        <v>38.82500000000001</v>
      </c>
    </row>
    <row r="28" spans="1:14" x14ac:dyDescent="0.25">
      <c r="A28" s="2">
        <v>19</v>
      </c>
      <c r="B28" s="2" t="s">
        <v>7</v>
      </c>
      <c r="C28" s="2">
        <v>35</v>
      </c>
      <c r="D28" s="2">
        <v>13</v>
      </c>
      <c r="E28" s="3">
        <v>2.09</v>
      </c>
      <c r="F28" s="3">
        <v>0.34</v>
      </c>
      <c r="H28" s="98">
        <f>0.5*(C28-C27)*(E28+E27)+H29</f>
        <v>167.67499999999998</v>
      </c>
      <c r="I28" s="98">
        <f>0.5*(C28-C27)*(F28+F27)+I29</f>
        <v>34.865000000000009</v>
      </c>
    </row>
    <row r="29" spans="1:14" x14ac:dyDescent="0.25">
      <c r="A29" s="2">
        <v>19</v>
      </c>
      <c r="B29" s="2" t="s">
        <v>7</v>
      </c>
      <c r="C29" s="2">
        <v>54</v>
      </c>
      <c r="D29" s="2">
        <v>11</v>
      </c>
      <c r="E29" s="22">
        <v>1.47</v>
      </c>
      <c r="F29" s="3">
        <v>0.31</v>
      </c>
      <c r="H29" s="98">
        <f>0.5*(C29-C28)*(E29+E28)+H30</f>
        <v>137.92499999999998</v>
      </c>
      <c r="I29" s="98">
        <f>0.5*(C29-C28)*(F29+F28)+I30</f>
        <v>30.815000000000005</v>
      </c>
    </row>
    <row r="30" spans="1:14" x14ac:dyDescent="0.25">
      <c r="A30" s="2">
        <v>19</v>
      </c>
      <c r="B30" s="2" t="s">
        <v>7</v>
      </c>
      <c r="C30" s="2">
        <v>70</v>
      </c>
      <c r="D30" s="2">
        <v>9</v>
      </c>
      <c r="E30" s="22">
        <v>1.29</v>
      </c>
      <c r="F30" s="3">
        <v>0.29000000000000004</v>
      </c>
      <c r="H30" s="98">
        <f>0.5*(C30-C29)*(E30+E29)+H31</f>
        <v>104.10499999999999</v>
      </c>
      <c r="I30" s="98">
        <f>0.5*(C30-C29)*(F30+F29)+I31</f>
        <v>24.640000000000004</v>
      </c>
    </row>
    <row r="31" spans="1:14" x14ac:dyDescent="0.25">
      <c r="A31" s="2">
        <v>19</v>
      </c>
      <c r="B31" s="2" t="s">
        <v>7</v>
      </c>
      <c r="C31" s="2">
        <v>88</v>
      </c>
      <c r="D31" s="2">
        <v>7</v>
      </c>
      <c r="E31" s="22">
        <v>0.36</v>
      </c>
      <c r="F31" s="3">
        <v>0.13</v>
      </c>
      <c r="H31" s="98">
        <f>0.5*(C31-C30)*(E31+E30)+H32</f>
        <v>82.024999999999991</v>
      </c>
      <c r="I31" s="98">
        <f>0.5*(C31-C30)*(F31+F30)+I32</f>
        <v>19.840000000000003</v>
      </c>
    </row>
    <row r="32" spans="1:14" x14ac:dyDescent="0.25">
      <c r="A32" s="2">
        <v>19</v>
      </c>
      <c r="B32" s="2" t="s">
        <v>7</v>
      </c>
      <c r="C32" s="2">
        <v>105</v>
      </c>
      <c r="D32" s="2">
        <v>6</v>
      </c>
      <c r="E32" s="22">
        <v>0.41000000000000003</v>
      </c>
      <c r="F32" s="3">
        <v>0.14000000000000001</v>
      </c>
      <c r="H32" s="98">
        <f>0.5*(C32-C31)*(E32+E31)+H33</f>
        <v>67.174999999999997</v>
      </c>
      <c r="I32" s="98">
        <f>0.5*(C32-C31)*(F32+F31)+I33</f>
        <v>16.060000000000002</v>
      </c>
    </row>
    <row r="33" spans="1:9" x14ac:dyDescent="0.25">
      <c r="A33" s="2">
        <v>19</v>
      </c>
      <c r="B33" s="2" t="s">
        <v>7</v>
      </c>
      <c r="C33" s="2">
        <v>126</v>
      </c>
      <c r="D33" s="2">
        <v>3</v>
      </c>
      <c r="E33" s="22">
        <v>1.1100000000000001</v>
      </c>
      <c r="F33" s="3">
        <v>0.15000000000000002</v>
      </c>
      <c r="H33" s="98">
        <f>0.5*(C33-C32)*(E33+E32)+H34</f>
        <v>60.63</v>
      </c>
      <c r="I33" s="98">
        <f>0.5*(C33-C32)*(F33+F32)+I34</f>
        <v>13.765000000000002</v>
      </c>
    </row>
    <row r="34" spans="1:9" x14ac:dyDescent="0.25">
      <c r="A34" s="2">
        <v>19</v>
      </c>
      <c r="B34" s="2" t="s">
        <v>7</v>
      </c>
      <c r="C34" s="2">
        <v>150</v>
      </c>
      <c r="D34" s="2">
        <v>2</v>
      </c>
      <c r="E34" s="22">
        <v>0.55000000000000004</v>
      </c>
      <c r="F34" s="3">
        <v>0.16</v>
      </c>
      <c r="H34" s="98">
        <f>0.5*(C34-C33)*(E34+E33)+H35</f>
        <v>44.67</v>
      </c>
      <c r="I34" s="98">
        <f>0.5*(C34-C33)*(F34+F33)+I35</f>
        <v>10.720000000000002</v>
      </c>
    </row>
    <row r="35" spans="1:9" ht="15.75" thickBot="1" x14ac:dyDescent="0.3">
      <c r="A35" s="7">
        <v>19</v>
      </c>
      <c r="B35" s="7" t="s">
        <v>7</v>
      </c>
      <c r="C35" s="7">
        <v>200</v>
      </c>
      <c r="D35" s="7">
        <v>1</v>
      </c>
      <c r="E35" s="23">
        <v>0.44</v>
      </c>
      <c r="F35" s="8">
        <v>0.12</v>
      </c>
      <c r="H35" s="98">
        <f>0.5*(C35-C34)*(E35+E34)</f>
        <v>24.75</v>
      </c>
      <c r="I35" s="98">
        <f>0.5*(C35-C34)*(F35+F34)</f>
        <v>7.0000000000000009</v>
      </c>
    </row>
    <row r="36" spans="1:9" x14ac:dyDescent="0.25">
      <c r="A36" s="6">
        <v>66</v>
      </c>
      <c r="B36" s="6" t="s">
        <v>8</v>
      </c>
      <c r="C36" s="6">
        <v>5</v>
      </c>
      <c r="D36" s="6">
        <v>23</v>
      </c>
      <c r="E36" s="9">
        <v>4.93</v>
      </c>
      <c r="F36" s="9">
        <v>0.76</v>
      </c>
      <c r="G36" s="34" t="s">
        <v>55</v>
      </c>
      <c r="H36" s="101">
        <f>C36*E36+H37</f>
        <v>352.55</v>
      </c>
      <c r="I36" s="101">
        <f>C36*F36+I37</f>
        <v>47.239999999999995</v>
      </c>
    </row>
    <row r="37" spans="1:9" x14ac:dyDescent="0.25">
      <c r="A37" s="2">
        <v>66</v>
      </c>
      <c r="B37" s="2" t="s">
        <v>8</v>
      </c>
      <c r="C37" s="2">
        <v>9</v>
      </c>
      <c r="D37" s="2">
        <v>19</v>
      </c>
      <c r="E37" s="3">
        <v>4.0599999999999996</v>
      </c>
      <c r="F37" s="3">
        <v>0.6</v>
      </c>
      <c r="H37" s="98">
        <f>0.5*(C37-C36)*(E37+E36)+H38</f>
        <v>327.90000000000003</v>
      </c>
      <c r="I37" s="98">
        <f>0.5*(C37-C36)*(F37+F36)+I38</f>
        <v>43.44</v>
      </c>
    </row>
    <row r="38" spans="1:9" x14ac:dyDescent="0.25">
      <c r="A38" s="2">
        <v>66</v>
      </c>
      <c r="B38" s="2" t="s">
        <v>8</v>
      </c>
      <c r="C38" s="2">
        <v>16</v>
      </c>
      <c r="D38" s="2">
        <v>18</v>
      </c>
      <c r="E38" s="3">
        <v>3.69</v>
      </c>
      <c r="F38" s="3">
        <v>0.51</v>
      </c>
      <c r="H38" s="98">
        <f>0.5*(C38-C37)*(E38+E37)+H39</f>
        <v>309.92</v>
      </c>
      <c r="I38" s="98">
        <f>0.5*(C38-C37)*(F38+F37)+I39</f>
        <v>40.72</v>
      </c>
    </row>
    <row r="39" spans="1:9" x14ac:dyDescent="0.25">
      <c r="A39" s="2">
        <v>66</v>
      </c>
      <c r="B39" s="2" t="s">
        <v>8</v>
      </c>
      <c r="C39" s="2">
        <v>24</v>
      </c>
      <c r="D39" s="2">
        <v>15</v>
      </c>
      <c r="E39" s="3">
        <v>2.8899999999999997</v>
      </c>
      <c r="F39" s="3">
        <v>0.4</v>
      </c>
      <c r="H39" s="98">
        <f>0.5*(C39-C38)*(E39+E38)+H40</f>
        <v>282.79500000000002</v>
      </c>
      <c r="I39" s="98">
        <f>0.5*(C39-C38)*(F39+F38)+I40</f>
        <v>36.835000000000001</v>
      </c>
    </row>
    <row r="40" spans="1:9" x14ac:dyDescent="0.25">
      <c r="A40" s="2">
        <v>66</v>
      </c>
      <c r="B40" s="2" t="s">
        <v>8</v>
      </c>
      <c r="C40" s="2">
        <v>35</v>
      </c>
      <c r="D40" s="2">
        <v>13</v>
      </c>
      <c r="E40" s="3">
        <v>2.6399999999999997</v>
      </c>
      <c r="F40" s="3">
        <v>0.28000000000000003</v>
      </c>
      <c r="H40" s="98">
        <f>0.5*(C40-C39)*(E40+E39)+H41</f>
        <v>256.47500000000002</v>
      </c>
      <c r="I40" s="98">
        <f>0.5*(C40-C39)*(F40+F39)+I41</f>
        <v>33.195</v>
      </c>
    </row>
    <row r="41" spans="1:9" x14ac:dyDescent="0.25">
      <c r="A41" s="2">
        <v>66</v>
      </c>
      <c r="B41" s="2" t="s">
        <v>8</v>
      </c>
      <c r="C41" s="2">
        <v>54</v>
      </c>
      <c r="D41" s="2">
        <v>11</v>
      </c>
      <c r="E41" s="3">
        <v>4</v>
      </c>
      <c r="F41" s="3">
        <v>0.47000000000000003</v>
      </c>
      <c r="H41" s="98">
        <f>0.5*(C41-C40)*(E41+E40)+H42</f>
        <v>226.06</v>
      </c>
      <c r="I41" s="98">
        <f>0.5*(C41-C40)*(F41+F40)+I42</f>
        <v>29.454999999999998</v>
      </c>
    </row>
    <row r="42" spans="1:9" x14ac:dyDescent="0.25">
      <c r="A42" s="2">
        <v>66</v>
      </c>
      <c r="B42" s="2" t="s">
        <v>8</v>
      </c>
      <c r="C42" s="2">
        <v>70</v>
      </c>
      <c r="D42" s="2">
        <v>9</v>
      </c>
      <c r="E42" s="3">
        <v>1.81</v>
      </c>
      <c r="F42" s="3">
        <v>0.25</v>
      </c>
      <c r="H42" s="98">
        <f>0.5*(C42-C41)*(E42+E41)+H43</f>
        <v>162.98000000000002</v>
      </c>
      <c r="I42" s="98">
        <f>0.5*(C42-C41)*(F42+F41)+I43</f>
        <v>22.33</v>
      </c>
    </row>
    <row r="43" spans="1:9" x14ac:dyDescent="0.25">
      <c r="A43" s="2">
        <v>66</v>
      </c>
      <c r="B43" s="2" t="s">
        <v>8</v>
      </c>
      <c r="C43" s="2">
        <v>88</v>
      </c>
      <c r="D43" s="2">
        <v>7</v>
      </c>
      <c r="E43" s="22">
        <v>1.26</v>
      </c>
      <c r="F43" s="3">
        <v>0.15000000000000002</v>
      </c>
      <c r="H43" s="98">
        <f>0.5*(C43-C42)*(E43+E42)+H44</f>
        <v>116.5</v>
      </c>
      <c r="I43" s="98">
        <f>0.5*(C43-C42)*(F43+F42)+I44</f>
        <v>16.57</v>
      </c>
    </row>
    <row r="44" spans="1:9" x14ac:dyDescent="0.25">
      <c r="A44" s="2">
        <v>66</v>
      </c>
      <c r="B44" s="2" t="s">
        <v>8</v>
      </c>
      <c r="C44" s="2">
        <v>105</v>
      </c>
      <c r="D44" s="2">
        <v>6</v>
      </c>
      <c r="E44" s="3">
        <v>1.76</v>
      </c>
      <c r="F44" s="3">
        <v>0.17</v>
      </c>
      <c r="H44" s="98">
        <f>0.5*(C44-C43)*(E44+E43)+H45</f>
        <v>88.87</v>
      </c>
      <c r="I44" s="98">
        <f>0.5*(C44-C43)*(F44+F43)+I45</f>
        <v>12.97</v>
      </c>
    </row>
    <row r="45" spans="1:9" x14ac:dyDescent="0.25">
      <c r="A45" s="2">
        <v>66</v>
      </c>
      <c r="B45" s="2" t="s">
        <v>8</v>
      </c>
      <c r="C45" s="2">
        <v>125</v>
      </c>
      <c r="D45" s="2">
        <v>3</v>
      </c>
      <c r="E45" s="22">
        <v>0.95</v>
      </c>
      <c r="F45" s="3">
        <v>0.13</v>
      </c>
      <c r="H45" s="98">
        <f>0.5*(C45-C44)*(E45+E44)+H46</f>
        <v>63.2</v>
      </c>
      <c r="I45" s="98">
        <f>0.5*(C45-C44)*(F45+F44)+I46</f>
        <v>10.25</v>
      </c>
    </row>
    <row r="46" spans="1:9" x14ac:dyDescent="0.25">
      <c r="A46" s="2">
        <v>66</v>
      </c>
      <c r="B46" s="2" t="s">
        <v>8</v>
      </c>
      <c r="C46" s="2">
        <v>180</v>
      </c>
      <c r="D46" s="2">
        <v>2</v>
      </c>
      <c r="E46" s="22">
        <v>0.21000000000000002</v>
      </c>
      <c r="F46" s="3">
        <v>0.09</v>
      </c>
      <c r="H46" s="98">
        <f>0.5*(C46-C45)*(E46+E45)+H47</f>
        <v>36.1</v>
      </c>
      <c r="I46" s="98">
        <f>0.5*(C46-C45)*(F46+F45)+I47</f>
        <v>7.25</v>
      </c>
    </row>
    <row r="47" spans="1:9" ht="15.75" thickBot="1" x14ac:dyDescent="0.3">
      <c r="A47" s="7">
        <v>66</v>
      </c>
      <c r="B47" s="7" t="s">
        <v>8</v>
      </c>
      <c r="C47" s="7">
        <v>200</v>
      </c>
      <c r="D47" s="7">
        <v>1</v>
      </c>
      <c r="E47" s="23"/>
      <c r="F47" s="8">
        <v>0.03</v>
      </c>
      <c r="H47" s="98">
        <f>0.5*(C47-C46)*(0.21+E46)</f>
        <v>4.2</v>
      </c>
      <c r="I47" s="98">
        <f>0.5*(C47-C46)*(F47+F46)</f>
        <v>1.2</v>
      </c>
    </row>
    <row r="48" spans="1:9" x14ac:dyDescent="0.25">
      <c r="A48" s="6">
        <v>70</v>
      </c>
      <c r="B48" s="6" t="s">
        <v>9</v>
      </c>
      <c r="C48" s="6">
        <v>5</v>
      </c>
      <c r="D48" s="6">
        <v>23</v>
      </c>
      <c r="E48" s="9">
        <v>4.1978893066213461</v>
      </c>
      <c r="F48" s="9">
        <v>0.8</v>
      </c>
      <c r="G48" s="34" t="s">
        <v>54</v>
      </c>
      <c r="H48" s="101">
        <f>C48*E48+H49</f>
        <v>414.15866251223156</v>
      </c>
      <c r="I48" s="101">
        <f>C48*F48+I49</f>
        <v>36.910000000000004</v>
      </c>
    </row>
    <row r="49" spans="1:9" x14ac:dyDescent="0.25">
      <c r="A49" s="2">
        <v>70</v>
      </c>
      <c r="B49" s="2" t="s">
        <v>9</v>
      </c>
      <c r="C49" s="2">
        <v>9</v>
      </c>
      <c r="D49" s="2">
        <v>19</v>
      </c>
      <c r="E49" s="3">
        <v>4.2408070247721072</v>
      </c>
      <c r="F49" s="3">
        <v>0.75</v>
      </c>
      <c r="H49" s="98">
        <f>0.5*(C49-C48)*(E49+E48)+H50</f>
        <v>393.16921597912483</v>
      </c>
      <c r="I49" s="98">
        <f>0.5*(C49-C48)*(F49+F48)+I50</f>
        <v>32.910000000000004</v>
      </c>
    </row>
    <row r="50" spans="1:9" x14ac:dyDescent="0.25">
      <c r="A50" s="2">
        <v>70</v>
      </c>
      <c r="B50" s="2" t="s">
        <v>9</v>
      </c>
      <c r="C50" s="2">
        <v>16</v>
      </c>
      <c r="D50" s="2">
        <v>18</v>
      </c>
      <c r="E50" s="3">
        <v>4.3561483923022779</v>
      </c>
      <c r="F50" s="3">
        <v>0.56000000000000005</v>
      </c>
      <c r="H50" s="98">
        <f>0.5*(C50-C49)*(E50+E49)+H51</f>
        <v>376.29182331633791</v>
      </c>
      <c r="I50" s="98">
        <f>0.5*(C50-C49)*(F50+F49)+I51</f>
        <v>29.810000000000002</v>
      </c>
    </row>
    <row r="51" spans="1:9" x14ac:dyDescent="0.25">
      <c r="A51" s="2">
        <v>70</v>
      </c>
      <c r="B51" s="2" t="s">
        <v>9</v>
      </c>
      <c r="C51" s="2">
        <v>26</v>
      </c>
      <c r="D51" s="2">
        <v>15</v>
      </c>
      <c r="E51" s="3">
        <v>2.9586401950181114</v>
      </c>
      <c r="F51" s="3">
        <v>0.54</v>
      </c>
      <c r="H51" s="98">
        <f>0.5*(C51-C50)*(E51+E50)+H52</f>
        <v>346.20247935657756</v>
      </c>
      <c r="I51" s="98">
        <f>0.5*(C51-C50)*(F51+F50)+I52</f>
        <v>25.225000000000001</v>
      </c>
    </row>
    <row r="52" spans="1:9" x14ac:dyDescent="0.25">
      <c r="A52" s="2">
        <v>70</v>
      </c>
      <c r="B52" s="2" t="s">
        <v>9</v>
      </c>
      <c r="C52" s="2">
        <v>35</v>
      </c>
      <c r="D52" s="2">
        <v>13</v>
      </c>
      <c r="E52" s="3">
        <v>2.572380731661259</v>
      </c>
      <c r="F52" s="3">
        <v>0.43</v>
      </c>
      <c r="H52" s="98">
        <f>0.5*(C52-C51)*(E52+E51)+H53</f>
        <v>309.6285364199756</v>
      </c>
      <c r="I52" s="98">
        <f>0.5*(C52-C51)*(F52+F51)+I53</f>
        <v>19.725000000000001</v>
      </c>
    </row>
    <row r="53" spans="1:9" x14ac:dyDescent="0.25">
      <c r="A53" s="2">
        <v>70</v>
      </c>
      <c r="B53" s="2" t="s">
        <v>9</v>
      </c>
      <c r="C53" s="2">
        <v>53</v>
      </c>
      <c r="D53" s="2">
        <v>11</v>
      </c>
      <c r="E53" s="3">
        <v>2.4597217215155105</v>
      </c>
      <c r="F53" s="12"/>
      <c r="H53" s="98">
        <f>0.5*(C53-C52)*(E53+E52)+H54</f>
        <v>284.73894224991841</v>
      </c>
      <c r="I53" s="98">
        <f>0.5*(C52-C54)*(F54+F52)+I54</f>
        <v>15.360000000000001</v>
      </c>
    </row>
    <row r="54" spans="1:9" x14ac:dyDescent="0.25">
      <c r="A54" s="2">
        <v>70</v>
      </c>
      <c r="B54" s="2" t="s">
        <v>9</v>
      </c>
      <c r="C54" s="2">
        <v>70</v>
      </c>
      <c r="D54" s="2">
        <v>9</v>
      </c>
      <c r="E54" s="3">
        <v>2.9210871916361949</v>
      </c>
      <c r="F54" s="3">
        <v>0.41000000000000003</v>
      </c>
      <c r="H54" s="98">
        <f>0.5*(C54-C53)*(E54+E53)+H55</f>
        <v>239.45002017132751</v>
      </c>
      <c r="I54" s="98">
        <f>0.5*(C55-C54)*(F55+F54)+I56</f>
        <v>30.060000000000002</v>
      </c>
    </row>
    <row r="55" spans="1:9" x14ac:dyDescent="0.25">
      <c r="A55" s="2">
        <v>70</v>
      </c>
      <c r="B55" s="2" t="s">
        <v>9</v>
      </c>
      <c r="C55" s="2">
        <v>88</v>
      </c>
      <c r="D55" s="2">
        <v>7</v>
      </c>
      <c r="E55" s="3">
        <v>1.4136023415907024</v>
      </c>
      <c r="F55" s="3">
        <v>0.22</v>
      </c>
      <c r="H55" s="98">
        <f>0.5*(C55-C54)*(E55+E54)+H56</f>
        <v>193.71314440953802</v>
      </c>
      <c r="I55" s="98" t="s">
        <v>24</v>
      </c>
    </row>
    <row r="56" spans="1:9" x14ac:dyDescent="0.25">
      <c r="A56" s="2">
        <v>70</v>
      </c>
      <c r="B56" s="2" t="s">
        <v>9</v>
      </c>
      <c r="C56" s="2">
        <v>105</v>
      </c>
      <c r="D56" s="2">
        <v>6</v>
      </c>
      <c r="E56" s="3">
        <v>2.1834389109199841</v>
      </c>
      <c r="F56" s="3">
        <v>0.29000000000000004</v>
      </c>
      <c r="H56" s="98">
        <f>0.5*(C56-C55)*(E56+E55)+H57</f>
        <v>154.70093861049594</v>
      </c>
      <c r="I56" s="98">
        <f>0.5*(C56-C55)*(F56+F55)+I57</f>
        <v>24.39</v>
      </c>
    </row>
    <row r="57" spans="1:9" x14ac:dyDescent="0.25">
      <c r="A57" s="2">
        <v>70</v>
      </c>
      <c r="B57" s="2" t="s">
        <v>9</v>
      </c>
      <c r="C57" s="2">
        <v>126</v>
      </c>
      <c r="D57" s="2">
        <v>3</v>
      </c>
      <c r="E57" s="22">
        <v>0.42649482412319101</v>
      </c>
      <c r="F57" s="3">
        <v>0.13</v>
      </c>
      <c r="H57" s="98">
        <f>0.5*(C57-C56)*(E57+E56)+H58</f>
        <v>124.1260879641551</v>
      </c>
      <c r="I57" s="98">
        <f>0.5*(C57-C56)*(F57+F56)+I58</f>
        <v>20.055</v>
      </c>
    </row>
    <row r="58" spans="1:9" x14ac:dyDescent="0.25">
      <c r="A58" s="2">
        <v>70</v>
      </c>
      <c r="B58" s="2" t="s">
        <v>9</v>
      </c>
      <c r="C58" s="2">
        <v>151</v>
      </c>
      <c r="D58" s="2">
        <v>2</v>
      </c>
      <c r="E58" s="22">
        <v>1.091719455459992</v>
      </c>
      <c r="F58" s="3">
        <v>0.22</v>
      </c>
      <c r="H58" s="98">
        <f>0.5*(C58-C57)*(E58+E57)+H59</f>
        <v>96.721783746201766</v>
      </c>
      <c r="I58" s="98">
        <f>0.5*(C58-C57)*(F58+F57)+I59</f>
        <v>15.645000000000001</v>
      </c>
    </row>
    <row r="59" spans="1:9" ht="15.75" thickBot="1" x14ac:dyDescent="0.3">
      <c r="A59" s="7">
        <v>70</v>
      </c>
      <c r="B59" s="7" t="s">
        <v>9</v>
      </c>
      <c r="C59" s="7">
        <v>200</v>
      </c>
      <c r="D59" s="7">
        <v>1</v>
      </c>
      <c r="E59" s="8">
        <v>2.0815093303119259</v>
      </c>
      <c r="F59" s="8">
        <v>0.24000000000000002</v>
      </c>
      <c r="H59" s="98">
        <f>0.5*(C59-C58)*(E59+E58)</f>
        <v>77.74410525141198</v>
      </c>
      <c r="I59" s="98">
        <f>0.5*(C59-C58)*(F59+F58)</f>
        <v>11.270000000000001</v>
      </c>
    </row>
    <row r="60" spans="1:9" x14ac:dyDescent="0.25">
      <c r="A60" s="6">
        <v>74</v>
      </c>
      <c r="B60" s="6" t="s">
        <v>10</v>
      </c>
      <c r="C60" s="6">
        <v>5</v>
      </c>
      <c r="D60" s="6">
        <v>23</v>
      </c>
      <c r="E60" s="9">
        <v>4.5252135003170251</v>
      </c>
      <c r="F60" s="9">
        <v>0.72</v>
      </c>
      <c r="G60" s="34" t="s">
        <v>56</v>
      </c>
      <c r="H60" s="101">
        <f>C60*E60+H61</f>
        <v>433.30509205414006</v>
      </c>
      <c r="I60" s="101">
        <f>C60*F60+I61</f>
        <v>75.724999999999994</v>
      </c>
    </row>
    <row r="61" spans="1:9" x14ac:dyDescent="0.25">
      <c r="A61" s="2">
        <v>74</v>
      </c>
      <c r="B61" s="2" t="s">
        <v>10</v>
      </c>
      <c r="C61" s="2">
        <v>9</v>
      </c>
      <c r="D61" s="2">
        <v>19</v>
      </c>
      <c r="E61" s="3">
        <v>3.8770072421635056</v>
      </c>
      <c r="F61" s="3">
        <v>0.66</v>
      </c>
      <c r="H61" s="98">
        <f>0.5*(C61-C60)*(E61+E60)+H62</f>
        <v>410.67902455255495</v>
      </c>
      <c r="I61" s="98">
        <f>0.5*(C61-C60)*(F61+F60)+I62</f>
        <v>72.125</v>
      </c>
    </row>
    <row r="62" spans="1:9" x14ac:dyDescent="0.25">
      <c r="A62" s="2">
        <v>74</v>
      </c>
      <c r="B62" s="2" t="s">
        <v>10</v>
      </c>
      <c r="C62" s="2">
        <v>15</v>
      </c>
      <c r="D62" s="2">
        <v>18</v>
      </c>
      <c r="E62" s="3">
        <v>3.5027598553805297</v>
      </c>
      <c r="F62" s="3">
        <v>0.57000000000000006</v>
      </c>
      <c r="H62" s="98">
        <f>0.5*(C62-C61)*(E62+E61)+H63</f>
        <v>393.8745830675939</v>
      </c>
      <c r="I62" s="98">
        <f>0.5*(C62-C61)*(F62+F61)+I63</f>
        <v>69.364999999999995</v>
      </c>
    </row>
    <row r="63" spans="1:9" x14ac:dyDescent="0.25">
      <c r="A63" s="2">
        <v>74</v>
      </c>
      <c r="B63" s="2" t="s">
        <v>10</v>
      </c>
      <c r="C63" s="2">
        <v>25</v>
      </c>
      <c r="D63" s="2">
        <v>15</v>
      </c>
      <c r="E63" s="3">
        <v>3.0502385053488275</v>
      </c>
      <c r="F63" s="3">
        <v>0.56000000000000005</v>
      </c>
      <c r="H63" s="98">
        <f>0.5*(C63-C62)*(E63+E62)+H64</f>
        <v>371.73528177496178</v>
      </c>
      <c r="I63" s="98">
        <f>0.5*(C63-C62)*(F63+F62)+I64</f>
        <v>65.674999999999997</v>
      </c>
    </row>
    <row r="64" spans="1:9" x14ac:dyDescent="0.25">
      <c r="A64" s="2">
        <v>74</v>
      </c>
      <c r="B64" s="2" t="s">
        <v>10</v>
      </c>
      <c r="C64" s="2">
        <v>35</v>
      </c>
      <c r="D64" s="2">
        <v>13</v>
      </c>
      <c r="E64" s="3">
        <v>3.5883720026838248</v>
      </c>
      <c r="F64" s="3">
        <v>0.75</v>
      </c>
      <c r="H64" s="98">
        <f>0.5*(C64-C63)*(E64+E63)+H65</f>
        <v>338.97028997131497</v>
      </c>
      <c r="I64" s="98">
        <f>0.5*(C64-C63)*(F64+F63)+I65</f>
        <v>60.024999999999991</v>
      </c>
    </row>
    <row r="65" spans="1:9" x14ac:dyDescent="0.25">
      <c r="A65" s="2">
        <v>74</v>
      </c>
      <c r="B65" s="2" t="s">
        <v>10</v>
      </c>
      <c r="C65" s="2">
        <v>53</v>
      </c>
      <c r="D65" s="2">
        <v>11</v>
      </c>
      <c r="E65" s="3">
        <v>3.1945561250886674</v>
      </c>
      <c r="F65" s="3">
        <v>0.52</v>
      </c>
      <c r="H65" s="98">
        <f>0.5*(C65-C64)*(E65+E64)+H66</f>
        <v>305.77723743115172</v>
      </c>
      <c r="I65" s="98">
        <f>0.5*(C65-C64)*(F65+F64)+I66</f>
        <v>53.474999999999994</v>
      </c>
    </row>
    <row r="66" spans="1:9" x14ac:dyDescent="0.25">
      <c r="A66" s="2">
        <v>74</v>
      </c>
      <c r="B66" s="2" t="s">
        <v>10</v>
      </c>
      <c r="C66" s="2">
        <v>71</v>
      </c>
      <c r="D66" s="2">
        <v>9</v>
      </c>
      <c r="E66" s="3">
        <v>2.3408807134072394</v>
      </c>
      <c r="F66" s="3">
        <v>0.43</v>
      </c>
      <c r="H66" s="98">
        <f>0.5*(C66-C65)*(E66+E65)+H67</f>
        <v>244.73088428119928</v>
      </c>
      <c r="I66" s="98">
        <f>0.5*(C66-C65)*(F66+F65)+I67</f>
        <v>42.044999999999995</v>
      </c>
    </row>
    <row r="67" spans="1:9" x14ac:dyDescent="0.25">
      <c r="A67" s="2">
        <v>74</v>
      </c>
      <c r="B67" s="2" t="s">
        <v>10</v>
      </c>
      <c r="C67" s="2">
        <v>87</v>
      </c>
      <c r="D67" s="2">
        <v>7</v>
      </c>
      <c r="E67" s="3">
        <v>2.380017695031603</v>
      </c>
      <c r="F67" s="3">
        <v>0.39</v>
      </c>
      <c r="H67" s="98">
        <f>0.5*(C67-C66)*(E67+E66)+H68</f>
        <v>194.91195273473613</v>
      </c>
      <c r="I67" s="98">
        <f>0.5*(C67-C66)*(F67+F66)+I68</f>
        <v>33.494999999999997</v>
      </c>
    </row>
    <row r="68" spans="1:9" x14ac:dyDescent="0.25">
      <c r="A68" s="2">
        <v>74</v>
      </c>
      <c r="B68" s="2" t="s">
        <v>10</v>
      </c>
      <c r="C68" s="2">
        <v>106</v>
      </c>
      <c r="D68" s="2">
        <v>6</v>
      </c>
      <c r="E68" s="3">
        <v>1.6413071668717425</v>
      </c>
      <c r="F68" s="3">
        <v>0.27</v>
      </c>
      <c r="H68" s="98">
        <f>0.5*(C68-C67)*(E68+E67)+H69</f>
        <v>157.1447654672254</v>
      </c>
      <c r="I68" s="98">
        <f>0.5*(C68-C67)*(F68+F67)+I69</f>
        <v>26.934999999999999</v>
      </c>
    </row>
    <row r="69" spans="1:9" x14ac:dyDescent="0.25">
      <c r="A69" s="2">
        <v>74</v>
      </c>
      <c r="B69" s="2" t="s">
        <v>10</v>
      </c>
      <c r="C69" s="2">
        <v>125</v>
      </c>
      <c r="D69" s="2">
        <v>3</v>
      </c>
      <c r="E69" s="3">
        <v>1.6804441484961059</v>
      </c>
      <c r="F69" s="3">
        <v>0.3</v>
      </c>
      <c r="H69" s="98">
        <f>0.5*(C69-C68)*(E69+E68)+H70</f>
        <v>118.9421792791436</v>
      </c>
      <c r="I69" s="98">
        <f>0.5*(C69-C68)*(F69+F68)+I70</f>
        <v>20.664999999999999</v>
      </c>
    </row>
    <row r="70" spans="1:9" x14ac:dyDescent="0.25">
      <c r="A70" s="2">
        <v>74</v>
      </c>
      <c r="B70" s="2" t="s">
        <v>10</v>
      </c>
      <c r="C70" s="2">
        <v>150</v>
      </c>
      <c r="D70" s="2">
        <v>2</v>
      </c>
      <c r="E70" s="3">
        <v>1.4456222587499254</v>
      </c>
      <c r="F70" s="3">
        <v>0.24000000000000002</v>
      </c>
      <c r="H70" s="98">
        <f>0.5*(C70-C69)*(E70+E69)+H71</f>
        <v>87.385541783149051</v>
      </c>
      <c r="I70" s="98">
        <f>0.5*(C70-C69)*(F70+F69)+I71</f>
        <v>15.25</v>
      </c>
    </row>
    <row r="71" spans="1:9" ht="15.75" thickBot="1" x14ac:dyDescent="0.3">
      <c r="A71" s="7">
        <v>74</v>
      </c>
      <c r="B71" s="7" t="s">
        <v>10</v>
      </c>
      <c r="C71" s="7">
        <v>200</v>
      </c>
      <c r="D71" s="7">
        <v>1</v>
      </c>
      <c r="E71" s="23">
        <v>0.48676620895302053</v>
      </c>
      <c r="F71" s="8">
        <v>9.9999999999999992E-2</v>
      </c>
      <c r="H71" s="98">
        <f>0.5*(C71-C70)*(E71+E70)</f>
        <v>48.30971169257365</v>
      </c>
      <c r="I71" s="98">
        <f>0.5*(C71-C70)*(F71+F70)</f>
        <v>8.5</v>
      </c>
    </row>
    <row r="72" spans="1:9" x14ac:dyDescent="0.25">
      <c r="A72" s="6">
        <v>78</v>
      </c>
      <c r="B72" s="6" t="s">
        <v>11</v>
      </c>
      <c r="C72" s="6">
        <v>5</v>
      </c>
      <c r="D72" s="6">
        <v>23</v>
      </c>
      <c r="E72" s="9">
        <v>6.2520546490395388</v>
      </c>
      <c r="F72" s="9">
        <v>0.86</v>
      </c>
      <c r="G72" s="34" t="s">
        <v>57</v>
      </c>
      <c r="H72" s="101">
        <f>C72*E72+H73</f>
        <v>534.91528745524772</v>
      </c>
      <c r="I72" s="101">
        <f>C72*F72+I73</f>
        <v>65.974999999999994</v>
      </c>
    </row>
    <row r="73" spans="1:9" x14ac:dyDescent="0.25">
      <c r="A73" s="2">
        <v>78</v>
      </c>
      <c r="B73" s="2" t="s">
        <v>11</v>
      </c>
      <c r="C73" s="2">
        <v>11</v>
      </c>
      <c r="D73" s="2">
        <v>19</v>
      </c>
      <c r="E73" s="3">
        <v>5.2699293298488099</v>
      </c>
      <c r="F73" s="3">
        <v>0.79</v>
      </c>
      <c r="H73" s="98">
        <f>0.5*(C73-C72)*(E73+E72)+H74</f>
        <v>503.65501421005001</v>
      </c>
      <c r="I73" s="98">
        <f>0.5*(C73-C72)*(F73+F72)+I74</f>
        <v>61.674999999999997</v>
      </c>
    </row>
    <row r="74" spans="1:9" x14ac:dyDescent="0.25">
      <c r="A74" s="2">
        <v>78</v>
      </c>
      <c r="B74" s="2" t="s">
        <v>11</v>
      </c>
      <c r="C74" s="2">
        <v>18</v>
      </c>
      <c r="D74" s="2">
        <v>18</v>
      </c>
      <c r="E74" s="3">
        <v>3.7860660758541216</v>
      </c>
      <c r="F74" s="3">
        <v>0.53</v>
      </c>
      <c r="H74" s="98">
        <f>0.5*(C74-C73)*(E74+E73)+H75</f>
        <v>469.08906227338497</v>
      </c>
      <c r="I74" s="98">
        <f>0.5*(C74-C73)*(F74+F73)+I75</f>
        <v>56.724999999999994</v>
      </c>
    </row>
    <row r="75" spans="1:9" x14ac:dyDescent="0.25">
      <c r="A75" s="2">
        <v>78</v>
      </c>
      <c r="B75" s="2" t="s">
        <v>11</v>
      </c>
      <c r="C75" s="2">
        <v>28</v>
      </c>
      <c r="D75" s="2">
        <v>15</v>
      </c>
      <c r="E75" s="3">
        <v>3.3296980606866895</v>
      </c>
      <c r="F75" s="3">
        <v>0.43</v>
      </c>
      <c r="H75" s="98">
        <f>0.5*(C75-C74)*(E75+E74)+H76</f>
        <v>437.3930783534247</v>
      </c>
      <c r="I75" s="98">
        <f>0.5*(C75-C74)*(F75+F74)+I76</f>
        <v>52.104999999999997</v>
      </c>
    </row>
    <row r="76" spans="1:9" x14ac:dyDescent="0.25">
      <c r="A76" s="2">
        <v>78</v>
      </c>
      <c r="B76" s="2" t="s">
        <v>11</v>
      </c>
      <c r="C76" s="2">
        <v>41</v>
      </c>
      <c r="D76" s="2">
        <v>13</v>
      </c>
      <c r="E76" s="3">
        <v>2.686512729368848</v>
      </c>
      <c r="F76" s="3">
        <v>0.33</v>
      </c>
      <c r="H76" s="98">
        <f>0.5*(C76-C75)*(E76+E75)+H77</f>
        <v>401.81425767072062</v>
      </c>
      <c r="I76" s="98">
        <f>0.5*(C76-C75)*(F76+F75)+I77</f>
        <v>47.305</v>
      </c>
    </row>
    <row r="77" spans="1:9" x14ac:dyDescent="0.25">
      <c r="A77" s="2">
        <v>78</v>
      </c>
      <c r="B77" s="2" t="s">
        <v>11</v>
      </c>
      <c r="C77" s="2">
        <v>60</v>
      </c>
      <c r="D77" s="2">
        <v>11</v>
      </c>
      <c r="E77" s="3">
        <v>2.1714307005541458</v>
      </c>
      <c r="F77" s="3">
        <v>0.27</v>
      </c>
      <c r="H77" s="98">
        <f>0.5*(C77-C76)*(E77+E76)+H78</f>
        <v>362.70888753535962</v>
      </c>
      <c r="I77" s="98">
        <f>0.5*(C77-C76)*(F77+F76)+I78</f>
        <v>42.365000000000002</v>
      </c>
    </row>
    <row r="78" spans="1:9" x14ac:dyDescent="0.25">
      <c r="A78" s="2">
        <v>78</v>
      </c>
      <c r="B78" s="2" t="s">
        <v>11</v>
      </c>
      <c r="C78" s="2">
        <v>79</v>
      </c>
      <c r="D78" s="2">
        <v>9</v>
      </c>
      <c r="E78" s="3">
        <v>1.8511724442962991</v>
      </c>
      <c r="F78" s="3">
        <v>0.16</v>
      </c>
      <c r="H78" s="98">
        <f>0.5*(C78-C77)*(E78+E77)+H79</f>
        <v>316.55842495109118</v>
      </c>
      <c r="I78" s="98">
        <f>0.5*(C78-C77)*(F78+F77)+I79</f>
        <v>36.664999999999999</v>
      </c>
    </row>
    <row r="79" spans="1:9" x14ac:dyDescent="0.25">
      <c r="A79" s="2">
        <v>78</v>
      </c>
      <c r="B79" s="2" t="s">
        <v>11</v>
      </c>
      <c r="C79" s="2">
        <v>100</v>
      </c>
      <c r="D79" s="2">
        <v>7</v>
      </c>
      <c r="E79" s="3">
        <v>2.5183771448334791</v>
      </c>
      <c r="F79" s="3">
        <v>0.24000000000000002</v>
      </c>
      <c r="H79" s="98">
        <f>0.5*(C79-C78)*(E79+E78)+H80</f>
        <v>278.34369507501196</v>
      </c>
      <c r="I79" s="98">
        <f>0.5*(C79-C78)*(F79+F78)+I80</f>
        <v>32.58</v>
      </c>
    </row>
    <row r="80" spans="1:9" x14ac:dyDescent="0.25">
      <c r="A80" s="2">
        <v>78</v>
      </c>
      <c r="B80" s="2" t="s">
        <v>11</v>
      </c>
      <c r="C80" s="2">
        <v>119</v>
      </c>
      <c r="D80" s="2">
        <v>6</v>
      </c>
      <c r="E80" s="3">
        <v>2.4890201380098431</v>
      </c>
      <c r="F80" s="3">
        <v>0.36</v>
      </c>
      <c r="H80" s="98">
        <f>0.5*(C80-C79)*(E80+E79)+H81</f>
        <v>232.46342438914928</v>
      </c>
      <c r="I80" s="98">
        <f>0.5*(C80-C79)*(F80+F79)+I81</f>
        <v>28.38</v>
      </c>
    </row>
    <row r="81" spans="1:9" x14ac:dyDescent="0.25">
      <c r="A81" s="2">
        <v>78</v>
      </c>
      <c r="B81" s="2" t="s">
        <v>11</v>
      </c>
      <c r="C81" s="2">
        <v>135</v>
      </c>
      <c r="D81" s="2">
        <v>3</v>
      </c>
      <c r="E81" s="3">
        <v>2.2141318013885249</v>
      </c>
      <c r="F81" s="3">
        <v>0.3</v>
      </c>
      <c r="H81" s="98">
        <f>0.5*(C81-C80)*(E81+E80)+H82</f>
        <v>184.89315020213772</v>
      </c>
      <c r="I81" s="98">
        <f>0.5*(C81-C80)*(F81+F80)+I82</f>
        <v>22.68</v>
      </c>
    </row>
    <row r="82" spans="1:9" x14ac:dyDescent="0.25">
      <c r="A82" s="2">
        <v>78</v>
      </c>
      <c r="B82" s="2" t="s">
        <v>11</v>
      </c>
      <c r="C82" s="2">
        <v>150</v>
      </c>
      <c r="D82" s="2">
        <v>2</v>
      </c>
      <c r="E82" s="3">
        <v>2.7051944609838898</v>
      </c>
      <c r="F82" s="3">
        <v>0.32</v>
      </c>
      <c r="H82" s="98">
        <f>0.5*(C82-C81)*(E82+E81)+H83</f>
        <v>147.26793468695078</v>
      </c>
      <c r="I82" s="98">
        <f>0.5*(C82-C81)*(F82+F81)+I83</f>
        <v>17.399999999999999</v>
      </c>
    </row>
    <row r="83" spans="1:9" ht="15.75" thickBot="1" x14ac:dyDescent="0.3">
      <c r="A83" s="7">
        <v>78</v>
      </c>
      <c r="B83" s="7" t="s">
        <v>11</v>
      </c>
      <c r="C83" s="7">
        <v>200</v>
      </c>
      <c r="D83" s="7">
        <v>1</v>
      </c>
      <c r="E83" s="8">
        <v>1.7097250477824171</v>
      </c>
      <c r="F83" s="8">
        <v>0.19</v>
      </c>
      <c r="H83" s="98">
        <f>0.5*(C83-C82)*(E83+E82)</f>
        <v>110.37298771915766</v>
      </c>
      <c r="I83" s="98">
        <f>0.5*(C83-C82)*(F83+F82)</f>
        <v>12.75</v>
      </c>
    </row>
    <row r="84" spans="1:9" x14ac:dyDescent="0.25">
      <c r="A84" s="6">
        <v>82</v>
      </c>
      <c r="B84" s="6" t="s">
        <v>12</v>
      </c>
      <c r="C84" s="6">
        <v>5</v>
      </c>
      <c r="D84" s="6">
        <v>23</v>
      </c>
      <c r="E84" s="9">
        <v>4.9933599788202541</v>
      </c>
      <c r="F84" s="9">
        <v>0.62</v>
      </c>
      <c r="G84" s="34" t="s">
        <v>58</v>
      </c>
      <c r="H84" s="101">
        <f>C84*E84+H85</f>
        <v>434.4409998889771</v>
      </c>
      <c r="I84" s="101">
        <f>C84*F84+I85</f>
        <v>58.080000000000013</v>
      </c>
    </row>
    <row r="85" spans="1:9" x14ac:dyDescent="0.25">
      <c r="A85" s="2">
        <v>82</v>
      </c>
      <c r="B85" s="2" t="s">
        <v>12</v>
      </c>
      <c r="C85" s="2">
        <v>15</v>
      </c>
      <c r="D85" s="2">
        <v>19</v>
      </c>
      <c r="E85" s="3">
        <v>4.3475058287002639</v>
      </c>
      <c r="F85" s="3">
        <v>0.6</v>
      </c>
      <c r="H85" s="98">
        <f>0.5*(C85-C84)*(E85+E84)+H86</f>
        <v>409.47419999487585</v>
      </c>
      <c r="I85" s="98">
        <f>0.5*(C85-C84)*(F85+F84)+I86</f>
        <v>54.980000000000011</v>
      </c>
    </row>
    <row r="86" spans="1:9" x14ac:dyDescent="0.25">
      <c r="A86" s="2">
        <v>82</v>
      </c>
      <c r="B86" s="2" t="s">
        <v>12</v>
      </c>
      <c r="C86" s="2">
        <v>21</v>
      </c>
      <c r="D86" s="2">
        <v>18</v>
      </c>
      <c r="E86" s="3">
        <v>3.3440299590923455</v>
      </c>
      <c r="F86" s="3">
        <v>0.47000000000000003</v>
      </c>
      <c r="H86" s="98">
        <f>0.5*(C86-C85)*(E86+E85)+H87</f>
        <v>362.76987095727327</v>
      </c>
      <c r="I86" s="98">
        <f>0.5*(C86-C85)*(F86+F85)+I87</f>
        <v>48.88000000000001</v>
      </c>
    </row>
    <row r="87" spans="1:9" x14ac:dyDescent="0.25">
      <c r="A87" s="2">
        <v>82</v>
      </c>
      <c r="B87" s="2" t="s">
        <v>12</v>
      </c>
      <c r="C87" s="2">
        <v>32</v>
      </c>
      <c r="D87" s="2">
        <v>15</v>
      </c>
      <c r="E87" s="3">
        <v>3.1091739045032583</v>
      </c>
      <c r="F87" s="3">
        <v>0.41000000000000003</v>
      </c>
      <c r="H87" s="98">
        <f>0.5*(C87-C86)*(E87+E86)+H88</f>
        <v>339.69526359389545</v>
      </c>
      <c r="I87" s="98">
        <f>0.5*(C87-C86)*(F87+F86)+I88</f>
        <v>45.670000000000009</v>
      </c>
    </row>
    <row r="88" spans="1:9" x14ac:dyDescent="0.25">
      <c r="A88" s="2">
        <v>82</v>
      </c>
      <c r="B88" s="2" t="s">
        <v>12</v>
      </c>
      <c r="C88" s="2">
        <v>45</v>
      </c>
      <c r="D88" s="2">
        <v>13</v>
      </c>
      <c r="E88" s="3">
        <v>2.9036748567378066</v>
      </c>
      <c r="F88" s="3">
        <v>0.43</v>
      </c>
      <c r="H88" s="98">
        <f>0.5*(C88-C87)*(E88+E87)+H89</f>
        <v>304.20264234411962</v>
      </c>
      <c r="I88" s="98">
        <f>0.5*(C88-C87)*(F88+F87)+I89</f>
        <v>40.830000000000005</v>
      </c>
    </row>
    <row r="89" spans="1:9" x14ac:dyDescent="0.25">
      <c r="A89" s="2">
        <v>82</v>
      </c>
      <c r="B89" s="2" t="s">
        <v>12</v>
      </c>
      <c r="C89" s="2">
        <v>69</v>
      </c>
      <c r="D89" s="2">
        <v>11</v>
      </c>
      <c r="E89" s="3">
        <v>2.0549904776545138</v>
      </c>
      <c r="F89" s="3">
        <v>0.28000000000000003</v>
      </c>
      <c r="H89" s="98">
        <f>0.5*(C89-C88)*(E89+E88)+H90</f>
        <v>265.11912539605271</v>
      </c>
      <c r="I89" s="98">
        <f>0.5*(C89-C88)*(F89+F88)+I90</f>
        <v>35.370000000000005</v>
      </c>
    </row>
    <row r="90" spans="1:9" x14ac:dyDescent="0.25">
      <c r="A90" s="2">
        <v>82</v>
      </c>
      <c r="B90" s="2" t="s">
        <v>12</v>
      </c>
      <c r="C90" s="2">
        <v>80</v>
      </c>
      <c r="D90" s="2">
        <v>9</v>
      </c>
      <c r="E90" s="3">
        <v>2.1137044913017857</v>
      </c>
      <c r="F90" s="3">
        <v>0.28000000000000003</v>
      </c>
      <c r="H90" s="98">
        <f>0.5*(C90-C89)*(E90+E89)+H91</f>
        <v>205.61514138334485</v>
      </c>
      <c r="I90" s="98">
        <f>0.5*(C90-C89)*(F90+F89)+I91</f>
        <v>26.85</v>
      </c>
    </row>
    <row r="91" spans="1:9" x14ac:dyDescent="0.25">
      <c r="A91" s="2">
        <v>82</v>
      </c>
      <c r="B91" s="2" t="s">
        <v>12</v>
      </c>
      <c r="C91" s="2">
        <v>114</v>
      </c>
      <c r="D91" s="2">
        <v>7</v>
      </c>
      <c r="E91" s="3">
        <v>1.5772719120698933</v>
      </c>
      <c r="F91" s="3">
        <v>0.23</v>
      </c>
      <c r="H91" s="98">
        <f>0.5*(C91-C90)*(E91+E90)+H92</f>
        <v>182.68731905408521</v>
      </c>
      <c r="I91" s="98">
        <f>0.5*(C91-C90)*(F91+F90)+I92</f>
        <v>23.770000000000003</v>
      </c>
    </row>
    <row r="92" spans="1:9" x14ac:dyDescent="0.25">
      <c r="A92" s="2">
        <v>82</v>
      </c>
      <c r="B92" s="2" t="s">
        <v>12</v>
      </c>
      <c r="C92" s="2">
        <v>134</v>
      </c>
      <c r="D92" s="2">
        <v>6</v>
      </c>
      <c r="E92" s="3">
        <v>2.2498142502113705</v>
      </c>
      <c r="F92" s="3">
        <v>0.2</v>
      </c>
      <c r="H92" s="98">
        <f>0.5*(C92-C91)*(E92+E91)+H93</f>
        <v>119.94072019676668</v>
      </c>
      <c r="I92" s="98">
        <f>0.5*(C92-C91)*(F92+F91)+I93</f>
        <v>15.100000000000003</v>
      </c>
    </row>
    <row r="93" spans="1:9" x14ac:dyDescent="0.25">
      <c r="A93" s="2">
        <v>82</v>
      </c>
      <c r="B93" s="2" t="s">
        <v>12</v>
      </c>
      <c r="C93" s="2">
        <v>150</v>
      </c>
      <c r="D93" s="2">
        <v>3</v>
      </c>
      <c r="E93" s="22">
        <v>0.90739839273056466</v>
      </c>
      <c r="F93" s="3">
        <v>0.15000000000000002</v>
      </c>
      <c r="H93" s="98">
        <f>0.5*(C93-C92)*(E93+E92)+H94</f>
        <v>81.669858573954045</v>
      </c>
      <c r="I93" s="98">
        <f>0.5*(C93-C92)*(F93+F92)+I94</f>
        <v>10.800000000000002</v>
      </c>
    </row>
    <row r="94" spans="1:9" x14ac:dyDescent="0.25">
      <c r="A94" s="2">
        <v>82</v>
      </c>
      <c r="B94" s="2" t="s">
        <v>12</v>
      </c>
      <c r="C94" s="2">
        <v>175</v>
      </c>
      <c r="D94" s="2">
        <v>2</v>
      </c>
      <c r="E94" s="22">
        <v>1.0141511448165135</v>
      </c>
      <c r="F94" s="3">
        <v>0.17</v>
      </c>
      <c r="H94" s="98">
        <f>0.5*(C94-C93)*(E94+E93)+H95</f>
        <v>56.41215743041856</v>
      </c>
      <c r="I94" s="98">
        <f>0.5*(C94-C93)*(F94+F93)+I95</f>
        <v>8.0000000000000018</v>
      </c>
    </row>
    <row r="95" spans="1:9" ht="15.75" thickBot="1" x14ac:dyDescent="0.3">
      <c r="A95" s="7">
        <v>82</v>
      </c>
      <c r="B95" s="7" t="s">
        <v>12</v>
      </c>
      <c r="C95" s="7">
        <v>200</v>
      </c>
      <c r="D95" s="7">
        <v>1</v>
      </c>
      <c r="E95" s="8">
        <v>1.5772719120698933</v>
      </c>
      <c r="F95" s="8">
        <v>0.15000000000000002</v>
      </c>
      <c r="H95" s="98">
        <f>0.5*(C95-C94)*(E95+E94)</f>
        <v>32.392788211080081</v>
      </c>
      <c r="I95" s="98">
        <f>0.5*(C95-C94)*(F95+F94)</f>
        <v>4.0000000000000009</v>
      </c>
    </row>
    <row r="96" spans="1:9" x14ac:dyDescent="0.25">
      <c r="A96" s="6">
        <v>86</v>
      </c>
      <c r="B96" s="6" t="s">
        <v>13</v>
      </c>
      <c r="C96" s="6">
        <v>5</v>
      </c>
      <c r="D96" s="6">
        <v>23</v>
      </c>
      <c r="E96" s="9">
        <v>3.7591414397341487</v>
      </c>
      <c r="F96" s="9">
        <v>0.51</v>
      </c>
      <c r="G96" s="34" t="s">
        <v>59</v>
      </c>
      <c r="H96" s="101">
        <f>C96*E96+H97</f>
        <v>423.84780448496616</v>
      </c>
      <c r="I96" s="101">
        <f>C96*F96+I97</f>
        <v>61.035000000000004</v>
      </c>
    </row>
    <row r="97" spans="1:9" x14ac:dyDescent="0.25">
      <c r="A97" s="2">
        <v>86</v>
      </c>
      <c r="B97" s="2" t="s">
        <v>13</v>
      </c>
      <c r="C97" s="2">
        <v>12</v>
      </c>
      <c r="D97" s="2">
        <v>19</v>
      </c>
      <c r="E97" s="3">
        <v>2.8677559598164764</v>
      </c>
      <c r="F97" s="3">
        <v>0.43</v>
      </c>
      <c r="H97" s="98">
        <f>0.5*(C97-C96)*(E97+E96)+H98</f>
        <v>405.05209728629541</v>
      </c>
      <c r="I97" s="98">
        <f>0.5*(C97-C96)*(F97+F96)+I98</f>
        <v>58.485000000000007</v>
      </c>
    </row>
    <row r="98" spans="1:9" x14ac:dyDescent="0.25">
      <c r="A98" s="2">
        <v>86</v>
      </c>
      <c r="B98" s="2" t="s">
        <v>13</v>
      </c>
      <c r="C98" s="2">
        <v>32</v>
      </c>
      <c r="D98" s="2">
        <v>15</v>
      </c>
      <c r="E98" s="3">
        <v>3.0492356383625894</v>
      </c>
      <c r="F98" s="3">
        <v>0.44</v>
      </c>
      <c r="H98" s="98">
        <f>0.5*(C98-C97)*(E98+E97)+H99</f>
        <v>381.85795638786823</v>
      </c>
      <c r="I98" s="98">
        <f>0.5*(C98-C97)*(F98+F97)+I99</f>
        <v>55.195000000000007</v>
      </c>
    </row>
    <row r="99" spans="1:9" x14ac:dyDescent="0.25">
      <c r="A99" s="2">
        <v>86</v>
      </c>
      <c r="B99" s="2" t="s">
        <v>13</v>
      </c>
      <c r="C99" s="2">
        <v>45</v>
      </c>
      <c r="D99" s="2">
        <v>13</v>
      </c>
      <c r="E99" s="3">
        <v>2.4807772335049125</v>
      </c>
      <c r="F99" s="3">
        <v>0.39</v>
      </c>
      <c r="H99" s="98">
        <f>0.5*(C99-C98)*(E99+E98)+H100</f>
        <v>322.68804040607756</v>
      </c>
      <c r="I99" s="98">
        <f>0.5*(C99-C98)*(F99+F98)+I100</f>
        <v>46.495000000000012</v>
      </c>
    </row>
    <row r="100" spans="1:9" x14ac:dyDescent="0.25">
      <c r="A100" s="2">
        <v>86</v>
      </c>
      <c r="B100" s="2" t="s">
        <v>13</v>
      </c>
      <c r="C100" s="2">
        <v>69</v>
      </c>
      <c r="D100" s="2">
        <v>11</v>
      </c>
      <c r="E100" s="3">
        <v>1.9470134730751685</v>
      </c>
      <c r="F100" s="3">
        <v>0.35000000000000003</v>
      </c>
      <c r="H100" s="98">
        <f>0.5*(C100-C99)*(E100+E99)+H101</f>
        <v>286.7429567389388</v>
      </c>
      <c r="I100" s="98">
        <f>0.5*(C100-C99)*(F100+F99)+I101</f>
        <v>41.100000000000009</v>
      </c>
    </row>
    <row r="101" spans="1:9" x14ac:dyDescent="0.25">
      <c r="A101" s="2">
        <v>86</v>
      </c>
      <c r="B101" s="2" t="s">
        <v>13</v>
      </c>
      <c r="C101" s="2">
        <v>90</v>
      </c>
      <c r="D101" s="2">
        <v>9</v>
      </c>
      <c r="E101" s="3">
        <v>2.8143795837735026</v>
      </c>
      <c r="F101" s="3">
        <v>0.31</v>
      </c>
      <c r="H101" s="98">
        <f>0.5*(C101-C100)*(E101+E100)+H102</f>
        <v>233.6094682599778</v>
      </c>
      <c r="I101" s="98">
        <f>0.5*(C101-C100)*(F101+F100)+I102</f>
        <v>32.220000000000006</v>
      </c>
    </row>
    <row r="102" spans="1:9" x14ac:dyDescent="0.25">
      <c r="A102" s="2">
        <v>86</v>
      </c>
      <c r="B102" s="2" t="s">
        <v>13</v>
      </c>
      <c r="C102" s="2">
        <v>113</v>
      </c>
      <c r="D102" s="2">
        <v>7</v>
      </c>
      <c r="E102" s="3">
        <v>2.3713556626168146</v>
      </c>
      <c r="F102" s="3">
        <v>0.37</v>
      </c>
      <c r="H102" s="98">
        <f>0.5*(C102-C101)*(E102+E101)+H103</f>
        <v>183.61484116306676</v>
      </c>
      <c r="I102" s="98">
        <f>0.5*(C102-C101)*(F102+F101)+I103</f>
        <v>25.290000000000003</v>
      </c>
    </row>
    <row r="103" spans="1:9" x14ac:dyDescent="0.25">
      <c r="A103" s="2">
        <v>86</v>
      </c>
      <c r="B103" s="2" t="s">
        <v>13</v>
      </c>
      <c r="C103" s="2">
        <v>134</v>
      </c>
      <c r="D103" s="2">
        <v>6</v>
      </c>
      <c r="E103" s="3">
        <v>1.7628649757269066</v>
      </c>
      <c r="F103" s="3">
        <v>0.24000000000000002</v>
      </c>
      <c r="H103" s="98">
        <f>0.5*(C103-C102)*(E103+E102)+H104</f>
        <v>123.9788858295781</v>
      </c>
      <c r="I103" s="98">
        <f>0.5*(C103-C102)*(F103+F102)+I104</f>
        <v>17.470000000000002</v>
      </c>
    </row>
    <row r="104" spans="1:9" x14ac:dyDescent="0.25">
      <c r="A104" s="2">
        <v>86</v>
      </c>
      <c r="B104" s="2" t="s">
        <v>13</v>
      </c>
      <c r="C104" s="2">
        <v>150</v>
      </c>
      <c r="D104" s="2">
        <v>3</v>
      </c>
      <c r="E104" s="22">
        <v>1.2477829469122039</v>
      </c>
      <c r="F104" s="3">
        <v>0.19</v>
      </c>
      <c r="H104" s="98">
        <f>0.5*(C104-C103)*(E104+E103)+H105</f>
        <v>80.569569126969043</v>
      </c>
      <c r="I104" s="98">
        <f>0.5*(C104-C103)*(F104+F103)+I105</f>
        <v>11.065000000000001</v>
      </c>
    </row>
    <row r="105" spans="1:9" x14ac:dyDescent="0.25">
      <c r="A105" s="2">
        <v>86</v>
      </c>
      <c r="B105" s="2" t="s">
        <v>13</v>
      </c>
      <c r="C105" s="2">
        <v>175</v>
      </c>
      <c r="D105" s="2">
        <v>2</v>
      </c>
      <c r="E105" s="22">
        <v>1.2024130272756757</v>
      </c>
      <c r="F105" s="3">
        <v>0.14000000000000001</v>
      </c>
      <c r="H105" s="98">
        <f>0.5*(C105-C104)*(E105+E104)+H106</f>
        <v>56.484385745856152</v>
      </c>
      <c r="I105" s="98">
        <f>0.5*(C105-C104)*(F105+F104)+I106</f>
        <v>7.625</v>
      </c>
    </row>
    <row r="106" spans="1:9" ht="15.75" thickBot="1" x14ac:dyDescent="0.3">
      <c r="A106" s="7">
        <v>86</v>
      </c>
      <c r="B106" s="7" t="s">
        <v>13</v>
      </c>
      <c r="C106" s="7">
        <v>200</v>
      </c>
      <c r="D106" s="7">
        <v>1</v>
      </c>
      <c r="E106" s="23">
        <v>0.86614185820493683</v>
      </c>
      <c r="F106" s="8">
        <v>0.14000000000000001</v>
      </c>
      <c r="H106" s="98">
        <f>0.5*(C106-C105)*(E106+E105)</f>
        <v>25.856936068507657</v>
      </c>
      <c r="I106" s="98">
        <f>0.5*(C106-C105)*(F106+F105)</f>
        <v>3.5000000000000004</v>
      </c>
    </row>
    <row r="107" spans="1:9" x14ac:dyDescent="0.25">
      <c r="A107" s="4" t="s">
        <v>14</v>
      </c>
      <c r="B107" s="6" t="s">
        <v>15</v>
      </c>
      <c r="C107" s="6">
        <v>5</v>
      </c>
      <c r="D107" s="6">
        <v>23</v>
      </c>
      <c r="E107" s="9">
        <v>3.746966568805417</v>
      </c>
      <c r="F107" s="9">
        <v>0.56000000000000005</v>
      </c>
      <c r="G107" s="34" t="s">
        <v>60</v>
      </c>
      <c r="H107" s="101">
        <f>C107*E107+H108</f>
        <v>404.60523396602719</v>
      </c>
      <c r="I107" s="101">
        <f>C107*F107+I108</f>
        <v>66.325000000000003</v>
      </c>
    </row>
    <row r="108" spans="1:9" x14ac:dyDescent="0.25">
      <c r="A108" s="14" t="s">
        <v>14</v>
      </c>
      <c r="B108" s="2" t="s">
        <v>15</v>
      </c>
      <c r="C108" s="2">
        <v>12</v>
      </c>
      <c r="D108" s="2">
        <v>19</v>
      </c>
      <c r="E108" s="3">
        <v>5.1729345572745702</v>
      </c>
      <c r="F108" s="3">
        <v>0.72</v>
      </c>
      <c r="H108" s="98">
        <f>0.5*(C108-C107)*(E108+E107)+H109</f>
        <v>385.87040112200009</v>
      </c>
      <c r="I108" s="98">
        <f>0.5*(C108-C107)*(F108+F107)+I109</f>
        <v>63.525000000000006</v>
      </c>
    </row>
    <row r="109" spans="1:9" x14ac:dyDescent="0.25">
      <c r="A109" s="14" t="s">
        <v>14</v>
      </c>
      <c r="B109" s="2" t="s">
        <v>15</v>
      </c>
      <c r="C109" s="2">
        <v>21</v>
      </c>
      <c r="D109" s="2">
        <v>18</v>
      </c>
      <c r="E109" s="3">
        <v>3.213842493237312</v>
      </c>
      <c r="F109" s="3">
        <v>0.54</v>
      </c>
      <c r="H109" s="98">
        <f>0.5*(C109-C108)*(E109+E108)+H110</f>
        <v>354.65074718072015</v>
      </c>
      <c r="I109" s="98">
        <f>0.5*(C109-C108)*(F109+F108)+I110</f>
        <v>59.045000000000009</v>
      </c>
    </row>
    <row r="110" spans="1:9" x14ac:dyDescent="0.25">
      <c r="A110" s="14" t="s">
        <v>14</v>
      </c>
      <c r="B110" s="2" t="s">
        <v>15</v>
      </c>
      <c r="C110" s="2">
        <v>32</v>
      </c>
      <c r="D110" s="2">
        <v>15</v>
      </c>
      <c r="E110" s="3">
        <v>2.4154694933717749</v>
      </c>
      <c r="F110" s="3">
        <v>0.42</v>
      </c>
      <c r="H110" s="98">
        <f>0.5*(C110-C109)*(E110+E109)+H111</f>
        <v>316.91025045341667</v>
      </c>
      <c r="I110" s="98">
        <f>0.5*(C110-C109)*(F110+F109)+I111</f>
        <v>53.375000000000007</v>
      </c>
    </row>
    <row r="111" spans="1:9" x14ac:dyDescent="0.25">
      <c r="A111" s="14" t="s">
        <v>14</v>
      </c>
      <c r="B111" s="2" t="s">
        <v>15</v>
      </c>
      <c r="C111" s="2">
        <v>45</v>
      </c>
      <c r="D111" s="2">
        <v>13</v>
      </c>
      <c r="E111" s="3">
        <v>2.3708236348266625</v>
      </c>
      <c r="F111" s="3">
        <v>0.48</v>
      </c>
      <c r="H111" s="98">
        <f>0.5*(C111-C110)*(E111+E110)+H112</f>
        <v>285.94903452706671</v>
      </c>
      <c r="I111" s="98">
        <f>0.5*(C111-C110)*(F111+F110)+I112</f>
        <v>48.095000000000006</v>
      </c>
    </row>
    <row r="112" spans="1:9" x14ac:dyDescent="0.25">
      <c r="A112" s="14" t="s">
        <v>14</v>
      </c>
      <c r="B112" s="2" t="s">
        <v>15</v>
      </c>
      <c r="C112" s="2">
        <v>70</v>
      </c>
      <c r="D112" s="2">
        <v>11</v>
      </c>
      <c r="E112" s="3">
        <v>2.609810289391675</v>
      </c>
      <c r="F112" s="3">
        <v>0.4</v>
      </c>
      <c r="H112" s="98">
        <f>0.5*(C112-C111)*(E112+E111)+H113</f>
        <v>254.83812919377687</v>
      </c>
      <c r="I112" s="98">
        <f>0.5*(C112-C111)*(F112+F111)+I113</f>
        <v>42.245000000000005</v>
      </c>
    </row>
    <row r="113" spans="1:9" x14ac:dyDescent="0.25">
      <c r="A113" s="14" t="s">
        <v>14</v>
      </c>
      <c r="B113" s="2" t="s">
        <v>15</v>
      </c>
      <c r="C113" s="2">
        <v>90</v>
      </c>
      <c r="D113" s="2">
        <v>9</v>
      </c>
      <c r="E113" s="3">
        <v>1.842952013205041</v>
      </c>
      <c r="F113" s="3">
        <v>0.28000000000000003</v>
      </c>
      <c r="H113" s="98">
        <f>0.5*(C113-C112)*(E113+E112)+H114</f>
        <v>192.58020514104766</v>
      </c>
      <c r="I113" s="98">
        <f>0.5*(C113-C112)*(F113+F112)+I114</f>
        <v>31.245000000000005</v>
      </c>
    </row>
    <row r="114" spans="1:9" x14ac:dyDescent="0.25">
      <c r="A114" s="14" t="s">
        <v>14</v>
      </c>
      <c r="B114" s="2" t="s">
        <v>15</v>
      </c>
      <c r="C114" s="2">
        <v>114</v>
      </c>
      <c r="D114" s="2">
        <v>7</v>
      </c>
      <c r="E114" s="22">
        <v>1.0445790133395036</v>
      </c>
      <c r="F114" s="3">
        <v>0.23</v>
      </c>
      <c r="H114" s="98">
        <f>0.5*(C114-C113)*(E114+E113)+H115</f>
        <v>148.0525821150805</v>
      </c>
      <c r="I114" s="98">
        <f>0.5*(C114-C113)*(F114+F113)+I115</f>
        <v>24.445000000000004</v>
      </c>
    </row>
    <row r="115" spans="1:9" x14ac:dyDescent="0.25">
      <c r="A115" s="14" t="s">
        <v>14</v>
      </c>
      <c r="B115" s="2" t="s">
        <v>15</v>
      </c>
      <c r="C115" s="2">
        <v>135</v>
      </c>
      <c r="D115" s="2">
        <v>6</v>
      </c>
      <c r="E115" s="3">
        <v>1.845578240178283</v>
      </c>
      <c r="F115" s="3">
        <v>0.22</v>
      </c>
      <c r="H115" s="98">
        <f>0.5*(C115-C114)*(E115+E114)+H116</f>
        <v>113.40220979654597</v>
      </c>
      <c r="I115" s="98">
        <f>0.5*(C115-C114)*(F115+F114)+I116</f>
        <v>18.325000000000003</v>
      </c>
    </row>
    <row r="116" spans="1:9" x14ac:dyDescent="0.25">
      <c r="A116" s="14" t="s">
        <v>14</v>
      </c>
      <c r="B116" s="2" t="s">
        <v>15</v>
      </c>
      <c r="C116" s="2">
        <v>149</v>
      </c>
      <c r="D116" s="2">
        <v>3</v>
      </c>
      <c r="E116" s="22">
        <v>1.1575067731889053</v>
      </c>
      <c r="F116" s="3">
        <v>0.2</v>
      </c>
      <c r="H116" s="98">
        <f>0.5*(C116-C115)*(E116+E115)+H117</f>
        <v>83.055558634609213</v>
      </c>
      <c r="I116" s="98">
        <f>0.5*(C116-C115)*(F116+F115)+I117</f>
        <v>13.600000000000001</v>
      </c>
    </row>
    <row r="117" spans="1:9" x14ac:dyDescent="0.25">
      <c r="A117" s="14" t="s">
        <v>14</v>
      </c>
      <c r="B117" s="2" t="s">
        <v>15</v>
      </c>
      <c r="C117" s="2">
        <v>175</v>
      </c>
      <c r="D117" s="2">
        <v>2</v>
      </c>
      <c r="E117" s="22">
        <v>1.2494247172523718</v>
      </c>
      <c r="F117" s="3">
        <v>0.2</v>
      </c>
      <c r="H117" s="98">
        <f>0.5*(C117-C116)*(E117+E116)+H118</f>
        <v>62.033963541038887</v>
      </c>
      <c r="I117" s="98">
        <f>0.5*(C117-C116)*(F117+F116)+I118</f>
        <v>10.66</v>
      </c>
    </row>
    <row r="118" spans="1:9" ht="15.75" thickBot="1" x14ac:dyDescent="0.3">
      <c r="A118" s="20" t="s">
        <v>14</v>
      </c>
      <c r="B118" s="7" t="s">
        <v>15</v>
      </c>
      <c r="C118" s="7">
        <v>201</v>
      </c>
      <c r="D118" s="7">
        <v>1</v>
      </c>
      <c r="E118" s="23">
        <v>1.1154871416170351</v>
      </c>
      <c r="F118" s="8">
        <v>0.22</v>
      </c>
      <c r="H118" s="98">
        <f>0.5*(C118-C117)*(E118+E117)</f>
        <v>30.743854165302288</v>
      </c>
      <c r="I118" s="98">
        <f>0.5*(C118-C117)*(F118+F117)</f>
        <v>5.4600000000000009</v>
      </c>
    </row>
    <row r="119" spans="1:9" x14ac:dyDescent="0.25">
      <c r="A119" s="6">
        <v>94</v>
      </c>
      <c r="B119" s="6" t="s">
        <v>16</v>
      </c>
      <c r="C119" s="6">
        <v>5</v>
      </c>
      <c r="D119" s="6">
        <v>23</v>
      </c>
      <c r="E119" s="9">
        <v>3.518484822133372</v>
      </c>
      <c r="F119" s="9">
        <v>0.53</v>
      </c>
      <c r="G119" s="34" t="s">
        <v>61</v>
      </c>
      <c r="H119" s="101">
        <f>C119*E119+H120</f>
        <v>426.8789228870553</v>
      </c>
      <c r="I119" s="101">
        <f>C119*F119+I120</f>
        <v>63.150000000000006</v>
      </c>
    </row>
    <row r="120" spans="1:9" x14ac:dyDescent="0.25">
      <c r="A120" s="2">
        <v>94</v>
      </c>
      <c r="B120" s="2" t="s">
        <v>16</v>
      </c>
      <c r="C120" s="2">
        <v>12</v>
      </c>
      <c r="D120" s="2">
        <v>19</v>
      </c>
      <c r="E120" s="3">
        <v>2.903947710394768</v>
      </c>
      <c r="F120" s="3">
        <v>0.45</v>
      </c>
      <c r="H120" s="98">
        <f>0.5*(C120-C119)*(E120+E119)+H121</f>
        <v>409.28649877638844</v>
      </c>
      <c r="I120" s="98">
        <f>0.5*(C120-C119)*(F120+F119)+I121</f>
        <v>60.500000000000007</v>
      </c>
    </row>
    <row r="121" spans="1:9" x14ac:dyDescent="0.25">
      <c r="A121" s="2">
        <v>94</v>
      </c>
      <c r="B121" s="2" t="s">
        <v>16</v>
      </c>
      <c r="C121" s="2">
        <v>32</v>
      </c>
      <c r="D121" s="2">
        <v>15</v>
      </c>
      <c r="E121" s="3">
        <v>2.7148593683213509</v>
      </c>
      <c r="F121" s="3">
        <v>0.43</v>
      </c>
      <c r="H121" s="98">
        <f>0.5*(C121-C120)*(E121+E120)+H122</f>
        <v>386.80798491253995</v>
      </c>
      <c r="I121" s="98">
        <f>0.5*(C121-C120)*(F121+F120)+I122</f>
        <v>57.070000000000007</v>
      </c>
    </row>
    <row r="122" spans="1:9" x14ac:dyDescent="0.25">
      <c r="A122" s="2">
        <v>94</v>
      </c>
      <c r="B122" s="2" t="s">
        <v>16</v>
      </c>
      <c r="C122" s="2">
        <v>45</v>
      </c>
      <c r="D122" s="2">
        <v>13</v>
      </c>
      <c r="E122" s="3">
        <v>2.6492036939903034</v>
      </c>
      <c r="F122" s="3">
        <v>0.37</v>
      </c>
      <c r="H122" s="98">
        <f>0.5*(C122-C121)*(E122+E121)+H123</f>
        <v>330.61991412537878</v>
      </c>
      <c r="I122" s="98">
        <f>0.5*(C122-C121)*(F122+F121)+I123</f>
        <v>48.27</v>
      </c>
    </row>
    <row r="123" spans="1:9" x14ac:dyDescent="0.25">
      <c r="A123" s="2">
        <v>94</v>
      </c>
      <c r="B123" s="2" t="s">
        <v>16</v>
      </c>
      <c r="C123" s="2">
        <v>69</v>
      </c>
      <c r="D123" s="2">
        <v>11</v>
      </c>
      <c r="E123" s="3">
        <v>2.6807184176692065</v>
      </c>
      <c r="F123" s="3">
        <v>0.43</v>
      </c>
      <c r="H123" s="98">
        <f>0.5*(C123-C122)*(E123+E122)+H124</f>
        <v>295.75350422035302</v>
      </c>
      <c r="I123" s="98">
        <f>0.5*(C123-C122)*(F123+F122)+I124</f>
        <v>43.07</v>
      </c>
    </row>
    <row r="124" spans="1:9" x14ac:dyDescent="0.25">
      <c r="A124" s="2">
        <v>94</v>
      </c>
      <c r="B124" s="2" t="s">
        <v>16</v>
      </c>
      <c r="C124" s="2">
        <v>90</v>
      </c>
      <c r="D124" s="2">
        <v>9</v>
      </c>
      <c r="E124" s="3">
        <v>3.158691726799232</v>
      </c>
      <c r="F124" s="3">
        <v>0.45</v>
      </c>
      <c r="H124" s="98">
        <f>0.5*(C124-C123)*(E124+E123)+H125</f>
        <v>231.79443888043892</v>
      </c>
      <c r="I124" s="98">
        <f>0.5*(C124-C123)*(F124+F123)+I125</f>
        <v>33.47</v>
      </c>
    </row>
    <row r="125" spans="1:9" x14ac:dyDescent="0.25">
      <c r="A125" s="2">
        <v>94</v>
      </c>
      <c r="B125" s="2" t="s">
        <v>16</v>
      </c>
      <c r="C125" s="2">
        <v>114</v>
      </c>
      <c r="D125" s="2">
        <v>7</v>
      </c>
      <c r="E125" s="3">
        <v>3.0483901939230722</v>
      </c>
      <c r="F125" s="3">
        <v>0.41000000000000003</v>
      </c>
      <c r="H125" s="98">
        <f>0.5*(C125-C124)*(E125+E124)+H126</f>
        <v>170.48063236352033</v>
      </c>
      <c r="I125" s="98">
        <f>0.5*(C125-C124)*(F125+F124)+I126</f>
        <v>24.23</v>
      </c>
    </row>
    <row r="126" spans="1:9" x14ac:dyDescent="0.25">
      <c r="A126" s="2">
        <v>94</v>
      </c>
      <c r="B126" s="2" t="s">
        <v>16</v>
      </c>
      <c r="C126" s="2">
        <v>135</v>
      </c>
      <c r="D126" s="2">
        <v>6</v>
      </c>
      <c r="E126" s="3">
        <v>1.8114372895261379</v>
      </c>
      <c r="F126" s="3">
        <v>0.26</v>
      </c>
      <c r="H126" s="98">
        <f>0.5*(C126-C125)*(E126+E125)+H127</f>
        <v>95.99564931485267</v>
      </c>
      <c r="I126" s="98">
        <f>0.5*(C126-C125)*(F126+F125)+I127</f>
        <v>13.91</v>
      </c>
    </row>
    <row r="127" spans="1:9" x14ac:dyDescent="0.25">
      <c r="A127" s="2">
        <v>94</v>
      </c>
      <c r="B127" s="2" t="s">
        <v>16</v>
      </c>
      <c r="C127" s="2">
        <v>150</v>
      </c>
      <c r="D127" s="2">
        <v>3</v>
      </c>
      <c r="E127" s="22">
        <v>1.3019492567172097</v>
      </c>
      <c r="F127" s="3">
        <v>0.19</v>
      </c>
      <c r="H127" s="98">
        <f>0.5*(C127-C126)*(E127+E126)+H128</f>
        <v>44.96746073863595</v>
      </c>
      <c r="I127" s="98">
        <f>0.5*(C127-C126)*(F127+F126)+I128</f>
        <v>6.875</v>
      </c>
    </row>
    <row r="128" spans="1:9" ht="15.75" thickBot="1" x14ac:dyDescent="0.3">
      <c r="A128" s="7">
        <v>94</v>
      </c>
      <c r="B128" s="7" t="s">
        <v>16</v>
      </c>
      <c r="C128" s="7">
        <v>175</v>
      </c>
      <c r="D128" s="7">
        <v>2</v>
      </c>
      <c r="E128" s="23">
        <v>0.42741567462765762</v>
      </c>
      <c r="F128" s="8">
        <v>0.09</v>
      </c>
      <c r="H128" s="98">
        <f>0.5*(C128-C127)*(E128+E127)</f>
        <v>21.617061641810842</v>
      </c>
      <c r="I128" s="98">
        <f>0.5*(C128-C127)*(F128+F127)</f>
        <v>3.5000000000000004</v>
      </c>
    </row>
    <row r="129" spans="1:9" x14ac:dyDescent="0.25">
      <c r="A129" s="6">
        <v>98</v>
      </c>
      <c r="B129" s="6" t="s">
        <v>17</v>
      </c>
      <c r="C129" s="6">
        <v>5</v>
      </c>
      <c r="D129" s="6">
        <v>23</v>
      </c>
      <c r="E129" s="9">
        <v>3.0037195678205175</v>
      </c>
      <c r="F129" s="9">
        <v>0.55000000000000004</v>
      </c>
      <c r="G129" s="34" t="s">
        <v>62</v>
      </c>
      <c r="H129" s="101">
        <f>C129*E129+H130</f>
        <v>435.93735529694351</v>
      </c>
      <c r="I129" s="101">
        <f>C129*F129+I130</f>
        <v>65.42</v>
      </c>
    </row>
    <row r="130" spans="1:9" x14ac:dyDescent="0.25">
      <c r="A130" s="2">
        <v>98</v>
      </c>
      <c r="B130" s="2" t="s">
        <v>17</v>
      </c>
      <c r="C130" s="2">
        <v>12</v>
      </c>
      <c r="D130" s="2">
        <v>19</v>
      </c>
      <c r="E130" s="3">
        <v>2.8818940302847729</v>
      </c>
      <c r="F130" s="3">
        <v>0.49</v>
      </c>
      <c r="H130" s="98">
        <f>0.5*(C130-C129)*(E130+E129)+H131</f>
        <v>420.91875745784091</v>
      </c>
      <c r="I130" s="98">
        <f>0.5*(C130-C129)*(F130+F129)+I131</f>
        <v>62.67</v>
      </c>
    </row>
    <row r="131" spans="1:9" x14ac:dyDescent="0.25">
      <c r="A131" s="2">
        <v>98</v>
      </c>
      <c r="B131" s="2" t="s">
        <v>17</v>
      </c>
      <c r="C131" s="2">
        <v>21</v>
      </c>
      <c r="D131" s="2">
        <v>18</v>
      </c>
      <c r="E131" s="3">
        <v>3.8564983305707266</v>
      </c>
      <c r="F131" s="3">
        <v>0.59</v>
      </c>
      <c r="H131" s="98">
        <f>0.5*(C131-C130)*(E131+E130)+H132</f>
        <v>400.31910986447241</v>
      </c>
      <c r="I131" s="98">
        <f>0.5*(C131-C130)*(F131+F130)+I132</f>
        <v>59.03</v>
      </c>
    </row>
    <row r="132" spans="1:9" x14ac:dyDescent="0.25">
      <c r="A132" s="2">
        <v>98</v>
      </c>
      <c r="B132" s="2" t="s">
        <v>17</v>
      </c>
      <c r="C132" s="2">
        <v>32</v>
      </c>
      <c r="D132" s="2">
        <v>15</v>
      </c>
      <c r="E132" s="3">
        <v>3.0840725819398376</v>
      </c>
      <c r="F132" s="3">
        <v>0.43</v>
      </c>
      <c r="H132" s="98">
        <f>0.5*(C132-C131)*(E132+E131)+H133</f>
        <v>369.99634424062265</v>
      </c>
      <c r="I132" s="98">
        <f>0.5*(C132-C131)*(F132+F131)+I133</f>
        <v>54.17</v>
      </c>
    </row>
    <row r="133" spans="1:9" x14ac:dyDescent="0.25">
      <c r="A133" s="2">
        <v>98</v>
      </c>
      <c r="B133" s="2" t="s">
        <v>17</v>
      </c>
      <c r="C133" s="2">
        <v>45</v>
      </c>
      <c r="D133" s="2">
        <v>13</v>
      </c>
      <c r="E133" s="3">
        <v>2.3812941188108101</v>
      </c>
      <c r="F133" s="3">
        <v>0.32</v>
      </c>
      <c r="H133" s="98">
        <f>0.5*(C133-C132)*(E133+E132)+H134</f>
        <v>331.82320422181454</v>
      </c>
      <c r="I133" s="98">
        <f>0.5*(C133-C132)*(F133+F132)+I134</f>
        <v>48.56</v>
      </c>
    </row>
    <row r="134" spans="1:9" x14ac:dyDescent="0.25">
      <c r="A134" s="2">
        <v>98</v>
      </c>
      <c r="B134" s="2" t="s">
        <v>17</v>
      </c>
      <c r="C134" s="2">
        <v>70</v>
      </c>
      <c r="D134" s="2">
        <v>11</v>
      </c>
      <c r="E134" s="3">
        <v>2.9985355023934641</v>
      </c>
      <c r="F134" s="3">
        <v>0.39</v>
      </c>
      <c r="H134" s="98">
        <f>0.5*(C134-C133)*(E134+E133)+H135</f>
        <v>296.2983206669353</v>
      </c>
      <c r="I134" s="98">
        <f>0.5*(C134-C133)*(F134+F133)+I135</f>
        <v>43.685000000000002</v>
      </c>
    </row>
    <row r="135" spans="1:9" x14ac:dyDescent="0.25">
      <c r="A135" s="2">
        <v>98</v>
      </c>
      <c r="B135" s="2" t="s">
        <v>17</v>
      </c>
      <c r="C135" s="2">
        <v>90</v>
      </c>
      <c r="D135" s="2">
        <v>9</v>
      </c>
      <c r="E135" s="3">
        <v>2.941510782695882</v>
      </c>
      <c r="F135" s="3">
        <v>0.47000000000000003</v>
      </c>
      <c r="H135" s="98">
        <f>0.5*(C135-C134)*(E135+E134)+H136</f>
        <v>229.05045040188185</v>
      </c>
      <c r="I135" s="98">
        <f>0.5*(C135-C134)*(F135+F134)+I136</f>
        <v>34.81</v>
      </c>
    </row>
    <row r="136" spans="1:9" x14ac:dyDescent="0.25">
      <c r="A136" s="2">
        <v>98</v>
      </c>
      <c r="B136" s="2" t="s">
        <v>17</v>
      </c>
      <c r="C136" s="2">
        <v>114</v>
      </c>
      <c r="D136" s="2">
        <v>7</v>
      </c>
      <c r="E136" s="3">
        <v>1.912473795425873</v>
      </c>
      <c r="F136" s="3">
        <v>0.28000000000000003</v>
      </c>
      <c r="H136" s="98">
        <f>0.5*(C136-C135)*(E136+E135)+H137</f>
        <v>169.64998755098839</v>
      </c>
      <c r="I136" s="98">
        <f>0.5*(C136-C135)*(F136+F135)+I137</f>
        <v>26.21</v>
      </c>
    </row>
    <row r="137" spans="1:9" x14ac:dyDescent="0.25">
      <c r="A137" s="2">
        <v>98</v>
      </c>
      <c r="B137" s="2" t="s">
        <v>17</v>
      </c>
      <c r="C137" s="2">
        <v>136</v>
      </c>
      <c r="D137" s="2">
        <v>6</v>
      </c>
      <c r="E137" s="22">
        <v>1.3163062713147842</v>
      </c>
      <c r="F137" s="3">
        <v>0.23</v>
      </c>
      <c r="H137" s="98">
        <f>0.5*(C137-C136)*(E137+E136)+H138</f>
        <v>111.40217261352733</v>
      </c>
      <c r="I137" s="98">
        <f>0.5*(C137-C136)*(F137+F136)+I138</f>
        <v>17.21</v>
      </c>
    </row>
    <row r="138" spans="1:9" x14ac:dyDescent="0.25">
      <c r="A138" s="2">
        <v>98</v>
      </c>
      <c r="B138" s="2" t="s">
        <v>17</v>
      </c>
      <c r="C138" s="2">
        <v>151</v>
      </c>
      <c r="D138" s="2">
        <v>3</v>
      </c>
      <c r="E138" s="22">
        <v>1.0700631635297697</v>
      </c>
      <c r="F138" s="3">
        <v>0.19</v>
      </c>
      <c r="H138" s="98">
        <f>0.5*(C138-C137)*(E138+E137)+H139</f>
        <v>75.885591879380101</v>
      </c>
      <c r="I138" s="98">
        <f>0.5*(C138-C137)*(F138+F137)+I139</f>
        <v>11.6</v>
      </c>
    </row>
    <row r="139" spans="1:9" x14ac:dyDescent="0.25">
      <c r="A139" s="2">
        <v>98</v>
      </c>
      <c r="B139" s="2" t="s">
        <v>17</v>
      </c>
      <c r="C139" s="2">
        <v>175</v>
      </c>
      <c r="D139" s="2">
        <v>2</v>
      </c>
      <c r="E139" s="22">
        <v>1.1711524393573025</v>
      </c>
      <c r="F139" s="3">
        <v>0.16</v>
      </c>
      <c r="H139" s="98">
        <f>0.5*(C139-C138)*(E139+E138)+H140</f>
        <v>57.98782111804595</v>
      </c>
      <c r="I139" s="98">
        <f>0.5*(C139-C138)*(F139+F138)+I140</f>
        <v>8.4499999999999993</v>
      </c>
    </row>
    <row r="140" spans="1:9" ht="15.75" thickBot="1" x14ac:dyDescent="0.3">
      <c r="A140" s="7">
        <v>98</v>
      </c>
      <c r="B140" s="7" t="s">
        <v>17</v>
      </c>
      <c r="C140" s="7">
        <v>200</v>
      </c>
      <c r="D140" s="7">
        <v>1</v>
      </c>
      <c r="E140" s="23">
        <v>1.3163062713147842</v>
      </c>
      <c r="F140" s="8">
        <v>0.18000000000000002</v>
      </c>
      <c r="H140" s="98">
        <f>0.5*(C140-C139)*(E140+E139)</f>
        <v>31.093233883401084</v>
      </c>
      <c r="I140" s="98">
        <f>0.5*(C140-C139)*(F140+F139)</f>
        <v>4.25</v>
      </c>
    </row>
    <row r="141" spans="1:9" x14ac:dyDescent="0.25">
      <c r="A141" s="6">
        <v>102</v>
      </c>
      <c r="B141" s="6" t="s">
        <v>18</v>
      </c>
      <c r="C141" s="6">
        <v>5</v>
      </c>
      <c r="D141" s="6">
        <v>24</v>
      </c>
      <c r="E141" s="9">
        <v>2.2006357737839739</v>
      </c>
      <c r="F141" s="9">
        <v>0.42</v>
      </c>
      <c r="G141" s="34" t="s">
        <v>63</v>
      </c>
      <c r="H141" s="101">
        <f>C141*E141+H142</f>
        <v>365.78506450014208</v>
      </c>
      <c r="I141" s="101">
        <f>C141*F141+I142</f>
        <v>64.91</v>
      </c>
    </row>
    <row r="142" spans="1:9" x14ac:dyDescent="0.25">
      <c r="A142" s="2">
        <v>102</v>
      </c>
      <c r="B142" s="2" t="s">
        <v>18</v>
      </c>
      <c r="C142" s="2">
        <v>11</v>
      </c>
      <c r="D142" s="2">
        <v>19</v>
      </c>
      <c r="E142" s="3">
        <v>1.9414325024313268</v>
      </c>
      <c r="F142" s="3">
        <v>0.35000000000000003</v>
      </c>
      <c r="H142" s="98">
        <f>0.5*(C142-C141)*(E142+E141)+H143</f>
        <v>354.78188563122222</v>
      </c>
      <c r="I142" s="98">
        <f>0.5*(C142-C141)*(F142+F141)+I143</f>
        <v>62.81</v>
      </c>
    </row>
    <row r="143" spans="1:9" x14ac:dyDescent="0.25">
      <c r="A143" s="2">
        <v>102</v>
      </c>
      <c r="B143" s="2" t="s">
        <v>18</v>
      </c>
      <c r="C143" s="2">
        <v>19</v>
      </c>
      <c r="D143" s="2">
        <v>18</v>
      </c>
      <c r="E143" s="3">
        <v>2.4183665217201975</v>
      </c>
      <c r="F143" s="3">
        <v>0.46</v>
      </c>
      <c r="H143" s="98">
        <f>0.5*(C143-C142)*(E143+E142)+H144</f>
        <v>342.35568080257633</v>
      </c>
      <c r="I143" s="98">
        <f>0.5*(C143-C142)*(F143+F142)+I144</f>
        <v>60.5</v>
      </c>
    </row>
    <row r="144" spans="1:9" x14ac:dyDescent="0.25">
      <c r="A144" s="2">
        <v>102</v>
      </c>
      <c r="B144" s="2" t="s">
        <v>18</v>
      </c>
      <c r="C144" s="2">
        <v>30</v>
      </c>
      <c r="D144" s="2">
        <v>15</v>
      </c>
      <c r="E144" s="3">
        <v>2.4002222927255121</v>
      </c>
      <c r="F144" s="3">
        <v>0.44</v>
      </c>
      <c r="H144" s="98">
        <f>0.5*(C144-C143)*(E144+E143)+H145</f>
        <v>324.91648470597022</v>
      </c>
      <c r="I144" s="98">
        <f>0.5*(C144-C143)*(F144+F143)+I145</f>
        <v>57.26</v>
      </c>
    </row>
    <row r="145" spans="1:9" x14ac:dyDescent="0.25">
      <c r="A145" s="2">
        <v>102</v>
      </c>
      <c r="B145" s="2" t="s">
        <v>18</v>
      </c>
      <c r="C145" s="2">
        <v>43</v>
      </c>
      <c r="D145" s="2">
        <v>13</v>
      </c>
      <c r="E145" s="3">
        <v>2.6594255640781594</v>
      </c>
      <c r="F145" s="3">
        <v>0.51</v>
      </c>
      <c r="H145" s="98">
        <f>0.5*(C145-C144)*(E145+E144)+H146</f>
        <v>298.4142462265188</v>
      </c>
      <c r="I145" s="98">
        <f>0.5*(C145-C144)*(F145+F144)+I146</f>
        <v>52.309999999999995</v>
      </c>
    </row>
    <row r="146" spans="1:9" x14ac:dyDescent="0.25">
      <c r="A146" s="2">
        <v>102</v>
      </c>
      <c r="B146" s="2" t="s">
        <v>18</v>
      </c>
      <c r="C146" s="2">
        <v>65</v>
      </c>
      <c r="D146" s="2">
        <v>11</v>
      </c>
      <c r="E146" s="3">
        <v>1.9440245351448533</v>
      </c>
      <c r="F146" s="3">
        <v>0.42</v>
      </c>
      <c r="H146" s="98">
        <f>0.5*(C146-C145)*(E146+E145)+H147</f>
        <v>265.52653515729492</v>
      </c>
      <c r="I146" s="98">
        <f>0.5*(C146-C145)*(F146+F145)+I147</f>
        <v>46.134999999999998</v>
      </c>
    </row>
    <row r="147" spans="1:9" x14ac:dyDescent="0.25">
      <c r="A147" s="2">
        <v>102</v>
      </c>
      <c r="B147" s="2" t="s">
        <v>18</v>
      </c>
      <c r="C147" s="2">
        <v>85</v>
      </c>
      <c r="D147" s="2">
        <v>9</v>
      </c>
      <c r="E147" s="3">
        <v>1.9466165678583796</v>
      </c>
      <c r="F147" s="3">
        <v>0.34</v>
      </c>
      <c r="H147" s="98">
        <f>0.5*(C147-C146)*(E147+E146)+H148</f>
        <v>214.8885840658418</v>
      </c>
      <c r="I147" s="98">
        <f>0.5*(C147-C146)*(F147+F146)+I148</f>
        <v>35.905000000000001</v>
      </c>
    </row>
    <row r="148" spans="1:9" x14ac:dyDescent="0.25">
      <c r="A148" s="2">
        <v>102</v>
      </c>
      <c r="B148" s="2" t="s">
        <v>18</v>
      </c>
      <c r="C148" s="2">
        <v>108</v>
      </c>
      <c r="D148" s="2">
        <v>7</v>
      </c>
      <c r="E148" s="3">
        <v>2.3146852131791387</v>
      </c>
      <c r="F148" s="3">
        <v>0.39</v>
      </c>
      <c r="H148" s="98">
        <f>0.5*(C148-C147)*(E148+E147)+H149</f>
        <v>175.98217303580947</v>
      </c>
      <c r="I148" s="98">
        <f>0.5*(C148-C147)*(F148+F147)+I149</f>
        <v>28.305000000000003</v>
      </c>
    </row>
    <row r="149" spans="1:9" x14ac:dyDescent="0.25">
      <c r="A149" s="2">
        <v>102</v>
      </c>
      <c r="B149" s="2" t="s">
        <v>18</v>
      </c>
      <c r="C149" s="2">
        <v>128</v>
      </c>
      <c r="D149" s="2">
        <v>6</v>
      </c>
      <c r="E149" s="22">
        <v>1.1664147210869118</v>
      </c>
      <c r="F149" s="3">
        <v>0.2</v>
      </c>
      <c r="H149" s="98">
        <f>0.5*(C149-C148)*(E149+E148)+H150</f>
        <v>126.977202553878</v>
      </c>
      <c r="I149" s="98">
        <f>0.5*(C149-C148)*(F149+F148)+I150</f>
        <v>19.910000000000004</v>
      </c>
    </row>
    <row r="150" spans="1:9" x14ac:dyDescent="0.25">
      <c r="A150" s="2">
        <v>102</v>
      </c>
      <c r="B150" s="2" t="s">
        <v>18</v>
      </c>
      <c r="C150" s="2">
        <v>150</v>
      </c>
      <c r="D150" s="2">
        <v>3</v>
      </c>
      <c r="E150" s="3">
        <v>1.5422594645482501</v>
      </c>
      <c r="F150" s="3">
        <v>0.21000000000000002</v>
      </c>
      <c r="H150" s="98">
        <f>0.5*(C150-C149)*(E150+E149)+H151</f>
        <v>92.166203211217493</v>
      </c>
      <c r="I150" s="98">
        <f>0.5*(C150-C149)*(F150+F149)+I151</f>
        <v>14.010000000000002</v>
      </c>
    </row>
    <row r="151" spans="1:9" x14ac:dyDescent="0.25">
      <c r="A151" s="2">
        <v>102</v>
      </c>
      <c r="B151" s="2" t="s">
        <v>18</v>
      </c>
      <c r="C151" s="2">
        <v>175</v>
      </c>
      <c r="D151" s="2">
        <v>2</v>
      </c>
      <c r="E151" s="22">
        <v>0.98497243114005906</v>
      </c>
      <c r="F151" s="3">
        <v>0.18000000000000002</v>
      </c>
      <c r="H151" s="98">
        <f>0.5*(C151-C150)*(E151+E150)+H152</f>
        <v>62.370787169230709</v>
      </c>
      <c r="I151" s="98">
        <f>0.5*(C151-C150)*(F151+F150)+I152</f>
        <v>9.5</v>
      </c>
    </row>
    <row r="152" spans="1:9" ht="15.75" thickBot="1" x14ac:dyDescent="0.3">
      <c r="A152" s="7">
        <v>102</v>
      </c>
      <c r="B152" s="7" t="s">
        <v>18</v>
      </c>
      <c r="C152" s="7">
        <v>200</v>
      </c>
      <c r="D152" s="7">
        <v>1</v>
      </c>
      <c r="E152" s="8">
        <v>1.4774586467100885</v>
      </c>
      <c r="F152" s="8">
        <v>0.19</v>
      </c>
      <c r="H152" s="98">
        <f>0.5*(C152-C151)*(E152+E151)</f>
        <v>30.780388473126845</v>
      </c>
      <c r="I152" s="98">
        <f>0.5*(C152-C151)*(F152+F151)</f>
        <v>4.625</v>
      </c>
    </row>
    <row r="153" spans="1:9" x14ac:dyDescent="0.25">
      <c r="A153" s="6">
        <v>150</v>
      </c>
      <c r="B153" s="6" t="s">
        <v>19</v>
      </c>
      <c r="C153" s="6">
        <v>5</v>
      </c>
      <c r="D153" s="2">
        <v>23</v>
      </c>
      <c r="E153" s="9">
        <v>6.2997900966524094</v>
      </c>
      <c r="F153" s="9">
        <v>1.01</v>
      </c>
      <c r="G153" s="34" t="s">
        <v>64</v>
      </c>
      <c r="H153" s="101">
        <f>C153*E153+H154</f>
        <v>496.42515713824832</v>
      </c>
      <c r="I153" s="101">
        <f>C153*F153+I154</f>
        <v>71.38000000000001</v>
      </c>
    </row>
    <row r="154" spans="1:9" x14ac:dyDescent="0.25">
      <c r="A154" s="2">
        <v>150</v>
      </c>
      <c r="B154" s="2" t="s">
        <v>19</v>
      </c>
      <c r="C154" s="2">
        <v>7</v>
      </c>
      <c r="D154" s="2">
        <v>19</v>
      </c>
      <c r="E154" s="3">
        <v>8.4727145791294909</v>
      </c>
      <c r="F154" s="3">
        <v>1.03</v>
      </c>
      <c r="H154" s="98">
        <f>0.5*(C154-C153)*(E154+E153)+H155</f>
        <v>464.92620665498629</v>
      </c>
      <c r="I154" s="98">
        <f>0.5*(C154-C153)*(F154+F153)+I155</f>
        <v>66.330000000000013</v>
      </c>
    </row>
    <row r="155" spans="1:9" x14ac:dyDescent="0.25">
      <c r="A155" s="2">
        <v>150</v>
      </c>
      <c r="B155" s="2" t="s">
        <v>19</v>
      </c>
      <c r="C155" s="2">
        <v>12</v>
      </c>
      <c r="D155" s="2">
        <v>18</v>
      </c>
      <c r="E155" s="3">
        <v>5.5711757041927932</v>
      </c>
      <c r="F155" s="3">
        <v>0.9</v>
      </c>
      <c r="H155" s="98">
        <f>0.5*(C155-C154)*(E155+E154)+H156</f>
        <v>450.15370197920441</v>
      </c>
      <c r="I155" s="98">
        <f>0.5*(C155-C154)*(F155+F154)+I156</f>
        <v>64.290000000000006</v>
      </c>
    </row>
    <row r="156" spans="1:9" x14ac:dyDescent="0.25">
      <c r="A156" s="2">
        <v>150</v>
      </c>
      <c r="B156" s="2" t="s">
        <v>19</v>
      </c>
      <c r="C156" s="2">
        <v>19</v>
      </c>
      <c r="D156" s="2">
        <v>15</v>
      </c>
      <c r="E156" s="3">
        <v>1.8660940063662339</v>
      </c>
      <c r="F156" s="3">
        <v>0.37</v>
      </c>
      <c r="H156" s="98">
        <f>0.5*(C156-C155)*(E156+E155)+H157</f>
        <v>415.04397627089872</v>
      </c>
      <c r="I156" s="98">
        <f>0.5*(C156-C155)*(F156+F155)+I157</f>
        <v>59.465000000000011</v>
      </c>
    </row>
    <row r="157" spans="1:9" x14ac:dyDescent="0.25">
      <c r="A157" s="2">
        <v>150</v>
      </c>
      <c r="B157" s="2" t="s">
        <v>19</v>
      </c>
      <c r="C157" s="2">
        <v>42</v>
      </c>
      <c r="D157" s="2">
        <v>11</v>
      </c>
      <c r="E157" s="3">
        <v>2.2665735483209875</v>
      </c>
      <c r="F157" s="3">
        <v>0.38</v>
      </c>
      <c r="H157" s="98">
        <f>0.5*(C157-C156)*(E157+E156)+H158</f>
        <v>389.01353228394214</v>
      </c>
      <c r="I157" s="98">
        <f>0.5*(C157-C156)*(F157+F156)+I158</f>
        <v>55.02000000000001</v>
      </c>
    </row>
    <row r="158" spans="1:9" x14ac:dyDescent="0.25">
      <c r="A158" s="2">
        <v>150</v>
      </c>
      <c r="B158" s="2" t="s">
        <v>19</v>
      </c>
      <c r="C158" s="2">
        <v>56</v>
      </c>
      <c r="D158" s="2">
        <v>9</v>
      </c>
      <c r="E158" s="3">
        <v>2.3208320669084057</v>
      </c>
      <c r="F158" s="3">
        <v>0.38</v>
      </c>
      <c r="H158" s="98">
        <f>0.5*(C158-C157)*(E158+E157)+H159</f>
        <v>341.48785540503911</v>
      </c>
      <c r="I158" s="98">
        <f>0.5*(C158-C157)*(F158+F157)+I159</f>
        <v>46.39500000000001</v>
      </c>
    </row>
    <row r="159" spans="1:9" x14ac:dyDescent="0.25">
      <c r="A159" s="2">
        <v>150</v>
      </c>
      <c r="B159" s="2" t="s">
        <v>19</v>
      </c>
      <c r="C159" s="2">
        <v>69</v>
      </c>
      <c r="D159" s="2">
        <v>7</v>
      </c>
      <c r="E159" s="3">
        <v>2.9564318560753051</v>
      </c>
      <c r="F159" s="3">
        <v>0.45</v>
      </c>
      <c r="H159" s="98">
        <f>0.5*(C159-C158)*(E159+E158)+H160</f>
        <v>309.37601609843335</v>
      </c>
      <c r="I159" s="98">
        <f>0.5*(C159-C158)*(F159+F158)+I160</f>
        <v>41.07500000000001</v>
      </c>
    </row>
    <row r="160" spans="1:9" x14ac:dyDescent="0.25">
      <c r="A160" s="2">
        <v>150</v>
      </c>
      <c r="B160" s="2" t="s">
        <v>19</v>
      </c>
      <c r="C160" s="2">
        <v>84</v>
      </c>
      <c r="D160" s="2">
        <v>5</v>
      </c>
      <c r="E160" s="3">
        <v>2.4225261594539051</v>
      </c>
      <c r="F160" s="3">
        <v>0.39</v>
      </c>
      <c r="H160" s="98">
        <f>0.5*(C160-C159)*(E160+E159)+H161</f>
        <v>275.07380059903926</v>
      </c>
      <c r="I160" s="98">
        <f>0.5*(C160-C159)*(F160+F159)+I161</f>
        <v>35.680000000000007</v>
      </c>
    </row>
    <row r="161" spans="1:9" x14ac:dyDescent="0.25">
      <c r="A161" s="2">
        <v>150</v>
      </c>
      <c r="B161" s="2" t="s">
        <v>19</v>
      </c>
      <c r="C161" s="2">
        <v>126</v>
      </c>
      <c r="D161" s="2">
        <v>3</v>
      </c>
      <c r="E161" s="22">
        <v>1.2821689968063998</v>
      </c>
      <c r="F161" s="3">
        <v>0.17</v>
      </c>
      <c r="H161" s="98">
        <f>0.5*(C161-C160)*(E161+E160)+H162</f>
        <v>234.73161548257016</v>
      </c>
      <c r="I161" s="98">
        <f>0.5*(C161-C160)*(F161+F160)+I162</f>
        <v>29.380000000000003</v>
      </c>
    </row>
    <row r="162" spans="1:9" x14ac:dyDescent="0.25">
      <c r="A162" s="2">
        <v>150</v>
      </c>
      <c r="B162" s="2" t="s">
        <v>19</v>
      </c>
      <c r="C162" s="2">
        <v>153</v>
      </c>
      <c r="D162" s="2">
        <v>2</v>
      </c>
      <c r="E162" s="3">
        <v>2.6515506563936215</v>
      </c>
      <c r="F162" s="3">
        <v>0.23</v>
      </c>
      <c r="H162" s="98">
        <f>0.5*(C162-C161)*(E162+E161)+H163</f>
        <v>156.93301720110375</v>
      </c>
      <c r="I162" s="98">
        <f>0.5*(C162-C161)*(F162+F161)+I163</f>
        <v>17.62</v>
      </c>
    </row>
    <row r="163" spans="1:9" ht="15.75" thickBot="1" x14ac:dyDescent="0.3">
      <c r="A163" s="7">
        <v>150</v>
      </c>
      <c r="B163" s="7" t="s">
        <v>19</v>
      </c>
      <c r="C163" s="7">
        <v>205</v>
      </c>
      <c r="D163" s="7">
        <v>1</v>
      </c>
      <c r="E163" s="8">
        <v>1.341826339102665</v>
      </c>
      <c r="F163" s="8">
        <v>0.24000000000000002</v>
      </c>
      <c r="H163" s="98">
        <f>0.5*(C163-C162)*(E163+E162)</f>
        <v>103.82780188290346</v>
      </c>
      <c r="I163" s="98">
        <f>0.5*(C163-C162)*(F163+F162)</f>
        <v>12.22</v>
      </c>
    </row>
    <row r="164" spans="1:9" x14ac:dyDescent="0.25">
      <c r="A164" s="6">
        <v>151</v>
      </c>
      <c r="B164" s="6" t="s">
        <v>19</v>
      </c>
      <c r="C164" s="6">
        <v>250</v>
      </c>
      <c r="D164" s="6">
        <v>20</v>
      </c>
      <c r="E164" s="24">
        <v>0.57939199415031606</v>
      </c>
      <c r="F164" s="9">
        <v>0.12</v>
      </c>
      <c r="H164" s="98"/>
      <c r="I164" s="98"/>
    </row>
    <row r="165" spans="1:9" x14ac:dyDescent="0.25">
      <c r="A165" s="2">
        <v>151</v>
      </c>
      <c r="B165" s="2" t="s">
        <v>19</v>
      </c>
      <c r="C165" s="2">
        <v>297</v>
      </c>
      <c r="D165" s="2">
        <v>19</v>
      </c>
      <c r="E165" s="22">
        <v>1.054799966535314</v>
      </c>
      <c r="F165" s="3">
        <v>0.08</v>
      </c>
    </row>
    <row r="166" spans="1:9" x14ac:dyDescent="0.25">
      <c r="A166" s="2">
        <v>151</v>
      </c>
      <c r="B166" s="2" t="s">
        <v>19</v>
      </c>
      <c r="C166" s="2">
        <v>396</v>
      </c>
      <c r="D166" s="2">
        <v>18</v>
      </c>
      <c r="E166" s="3">
        <v>1.9926972164035435</v>
      </c>
      <c r="F166" s="3">
        <v>0.13</v>
      </c>
    </row>
    <row r="167" spans="1:9" x14ac:dyDescent="0.25">
      <c r="A167" s="2">
        <v>151</v>
      </c>
      <c r="B167" s="2" t="s">
        <v>19</v>
      </c>
      <c r="C167" s="2">
        <v>656</v>
      </c>
      <c r="D167" s="2">
        <v>11</v>
      </c>
      <c r="E167" s="22">
        <v>0.97470405814436278</v>
      </c>
      <c r="F167" s="3">
        <v>0.08</v>
      </c>
    </row>
    <row r="168" spans="1:9" x14ac:dyDescent="0.25">
      <c r="A168" s="2">
        <v>151</v>
      </c>
      <c r="B168" s="2" t="s">
        <v>19</v>
      </c>
      <c r="C168" s="2">
        <v>798</v>
      </c>
      <c r="D168" s="2">
        <v>7</v>
      </c>
      <c r="E168" s="22">
        <v>0.43987008921124043</v>
      </c>
      <c r="F168" s="12"/>
    </row>
    <row r="169" spans="1:9" x14ac:dyDescent="0.25">
      <c r="A169" s="2">
        <v>151</v>
      </c>
      <c r="B169" s="2" t="s">
        <v>19</v>
      </c>
      <c r="C169" s="2">
        <v>1001</v>
      </c>
      <c r="D169" s="2">
        <v>5</v>
      </c>
      <c r="E169" s="3">
        <v>1.5147055050381921</v>
      </c>
      <c r="F169" s="12"/>
    </row>
    <row r="170" spans="1:9" x14ac:dyDescent="0.25">
      <c r="A170" s="2">
        <v>151</v>
      </c>
      <c r="B170" s="2" t="s">
        <v>19</v>
      </c>
      <c r="C170" s="2">
        <v>1251</v>
      </c>
      <c r="D170" s="2">
        <v>4</v>
      </c>
      <c r="E170" s="22">
        <v>1.2976714306885191</v>
      </c>
      <c r="F170" s="3"/>
    </row>
    <row r="171" spans="1:9" x14ac:dyDescent="0.25">
      <c r="A171" s="2">
        <v>151</v>
      </c>
      <c r="B171" s="2" t="s">
        <v>19</v>
      </c>
      <c r="C171" s="2">
        <v>1500</v>
      </c>
      <c r="D171" s="2">
        <v>3</v>
      </c>
      <c r="E171" s="22">
        <v>1.2434129121011013</v>
      </c>
      <c r="F171" s="3"/>
    </row>
    <row r="172" spans="1:9" x14ac:dyDescent="0.25">
      <c r="A172" s="2">
        <v>151</v>
      </c>
      <c r="B172" s="2" t="s">
        <v>19</v>
      </c>
      <c r="C172" s="2">
        <v>1744</v>
      </c>
      <c r="D172" s="2">
        <v>2</v>
      </c>
      <c r="E172" s="22">
        <v>1.1271446579852051</v>
      </c>
      <c r="F172" s="3"/>
    </row>
    <row r="173" spans="1:9" ht="15.75" thickBot="1" x14ac:dyDescent="0.3">
      <c r="A173" s="7">
        <v>151</v>
      </c>
      <c r="B173" s="7" t="s">
        <v>19</v>
      </c>
      <c r="C173" s="7">
        <v>1997</v>
      </c>
      <c r="D173" s="7">
        <v>1</v>
      </c>
      <c r="E173" s="8">
        <v>1.6542274099772678</v>
      </c>
      <c r="F173" s="8"/>
    </row>
    <row r="174" spans="1:9" x14ac:dyDescent="0.25">
      <c r="A174" s="6">
        <v>152</v>
      </c>
      <c r="B174" s="6" t="s">
        <v>20</v>
      </c>
      <c r="C174" s="6">
        <v>5</v>
      </c>
      <c r="D174" s="6">
        <v>23</v>
      </c>
      <c r="E174" s="24">
        <v>1.1862869718906148</v>
      </c>
      <c r="F174" s="9">
        <v>0.17617029272977827</v>
      </c>
      <c r="G174" s="34" t="s">
        <v>65</v>
      </c>
      <c r="H174" s="101">
        <f>C174*E174+H175</f>
        <v>254.38727457091485</v>
      </c>
      <c r="I174" s="101">
        <f>C174*F174+I175</f>
        <v>34.516327723723215</v>
      </c>
    </row>
    <row r="175" spans="1:9" x14ac:dyDescent="0.25">
      <c r="A175" s="2">
        <v>152</v>
      </c>
      <c r="B175" s="2" t="s">
        <v>20</v>
      </c>
      <c r="C175" s="2">
        <v>25</v>
      </c>
      <c r="D175" s="2">
        <v>19</v>
      </c>
      <c r="E175" s="22">
        <v>1.1707347756094559</v>
      </c>
      <c r="F175" s="3">
        <v>0.18269511838643671</v>
      </c>
      <c r="H175" s="98">
        <f>0.5*(C175-C174)*(E175+E174)+H176</f>
        <v>248.45583971146178</v>
      </c>
      <c r="I175" s="98">
        <f>0.5*(C175-C174)*(F175+F174)+I176</f>
        <v>33.635476260074327</v>
      </c>
    </row>
    <row r="176" spans="1:9" x14ac:dyDescent="0.25">
      <c r="A176" s="2">
        <v>152</v>
      </c>
      <c r="B176" s="2" t="s">
        <v>20</v>
      </c>
      <c r="C176" s="2">
        <v>45</v>
      </c>
      <c r="D176" s="2">
        <v>15</v>
      </c>
      <c r="E176" s="22">
        <v>1.2173913644529324</v>
      </c>
      <c r="F176" s="3">
        <v>0.17617029272977827</v>
      </c>
      <c r="H176" s="98">
        <f>0.5*(C176-C175)*(E176+E175)+H177</f>
        <v>224.88562223646107</v>
      </c>
      <c r="I176" s="98">
        <f>0.5*(C176-C175)*(F176+F175)+I177</f>
        <v>30.046822148912181</v>
      </c>
    </row>
    <row r="177" spans="1:9" x14ac:dyDescent="0.25">
      <c r="A177" s="2">
        <v>152</v>
      </c>
      <c r="B177" s="2" t="s">
        <v>20</v>
      </c>
      <c r="C177" s="2">
        <v>55</v>
      </c>
      <c r="D177" s="2">
        <v>13</v>
      </c>
      <c r="E177" s="3">
        <v>1.6061962714819031</v>
      </c>
      <c r="F177" s="3">
        <v>0.20226959535641206</v>
      </c>
      <c r="H177" s="98">
        <f>0.5*(C177-C176)*(E177+E176)+H178</f>
        <v>201.00436083583719</v>
      </c>
      <c r="I177" s="98">
        <f>0.5*(C177-C176)*(F177+F176)+I178</f>
        <v>26.458168037750031</v>
      </c>
    </row>
    <row r="178" spans="1:9" x14ac:dyDescent="0.25">
      <c r="A178" s="2">
        <v>152</v>
      </c>
      <c r="B178" s="2" t="s">
        <v>20</v>
      </c>
      <c r="C178" s="2">
        <v>65</v>
      </c>
      <c r="D178" s="2">
        <v>11</v>
      </c>
      <c r="E178" s="22">
        <v>1.3184806402804647</v>
      </c>
      <c r="F178" s="3">
        <v>0.18921994404309514</v>
      </c>
      <c r="H178" s="98">
        <f>0.5*(C178-C177)*(E178+E177)+H179</f>
        <v>186.88642265616301</v>
      </c>
      <c r="I178" s="98">
        <f>0.5*(C178-C177)*(F178+F177)+I179</f>
        <v>24.565968597319081</v>
      </c>
    </row>
    <row r="179" spans="1:9" x14ac:dyDescent="0.25">
      <c r="A179" s="2">
        <v>152</v>
      </c>
      <c r="B179" s="2" t="s">
        <v>20</v>
      </c>
      <c r="C179" s="2">
        <v>75</v>
      </c>
      <c r="D179" s="2">
        <v>9</v>
      </c>
      <c r="E179" s="22">
        <v>1.3262567384210442</v>
      </c>
      <c r="F179" s="3">
        <v>0.19574476969975363</v>
      </c>
      <c r="H179" s="98">
        <f>0.5*(C179-C178)*(E179+E178)+H180</f>
        <v>172.26303809735117</v>
      </c>
      <c r="I179" s="98">
        <f>0.5*(C179-C178)*(F179+F178)+I180</f>
        <v>22.608520900321544</v>
      </c>
    </row>
    <row r="180" spans="1:9" x14ac:dyDescent="0.25">
      <c r="A180" s="2">
        <v>152</v>
      </c>
      <c r="B180" s="2" t="s">
        <v>20</v>
      </c>
      <c r="C180" s="2">
        <v>100</v>
      </c>
      <c r="D180" s="2">
        <v>7</v>
      </c>
      <c r="E180" s="3">
        <v>1.6865492856012236</v>
      </c>
      <c r="F180" s="3">
        <v>0.19574476969975363</v>
      </c>
      <c r="H180" s="98">
        <f>0.5*(C180-C179)*(E180+E179)+H181</f>
        <v>159.03935120384364</v>
      </c>
      <c r="I180" s="98">
        <f>0.5*(C180-C179)*(F180+F179)+I181</f>
        <v>20.683697331607299</v>
      </c>
    </row>
    <row r="181" spans="1:9" x14ac:dyDescent="0.25">
      <c r="A181" s="2">
        <v>152</v>
      </c>
      <c r="B181" s="2" t="s">
        <v>20</v>
      </c>
      <c r="C181" s="2">
        <v>150</v>
      </c>
      <c r="D181" s="2">
        <v>5</v>
      </c>
      <c r="E181" s="22">
        <v>1.126670219479506</v>
      </c>
      <c r="F181" s="3">
        <v>0.16964546707311981</v>
      </c>
      <c r="H181" s="98">
        <f>0.5*(C181-C180)*(E181+E180)+H182</f>
        <v>121.3792759035653</v>
      </c>
      <c r="I181" s="98">
        <f>0.5*(C181-C180)*(F181+F180)+I182</f>
        <v>15.790078089113457</v>
      </c>
    </row>
    <row r="182" spans="1:9" ht="15.75" thickBot="1" x14ac:dyDescent="0.3">
      <c r="A182" s="7">
        <v>152</v>
      </c>
      <c r="B182" s="7" t="s">
        <v>20</v>
      </c>
      <c r="C182" s="7">
        <v>201</v>
      </c>
      <c r="D182" s="7">
        <v>4</v>
      </c>
      <c r="E182" s="23">
        <v>0.87524304626743821</v>
      </c>
      <c r="F182" s="8">
        <v>9.1347559193218353E-2</v>
      </c>
      <c r="H182" s="98">
        <f>0.5*(C182-C181)*(E182+E181)</f>
        <v>51.048788276547072</v>
      </c>
      <c r="I182" s="98">
        <f>0.5*(C182-C181)*(F182+F181)</f>
        <v>6.6553221697916225</v>
      </c>
    </row>
    <row r="183" spans="1:9" x14ac:dyDescent="0.25">
      <c r="A183" s="6">
        <v>198</v>
      </c>
      <c r="B183" s="6" t="s">
        <v>21</v>
      </c>
      <c r="C183" s="6">
        <v>7</v>
      </c>
      <c r="D183" s="6">
        <v>23</v>
      </c>
      <c r="E183" s="24">
        <v>0.85607884882370977</v>
      </c>
      <c r="F183" s="9">
        <v>0.14236275583234329</v>
      </c>
      <c r="G183" s="34" t="s">
        <v>66</v>
      </c>
      <c r="H183" s="101">
        <f>C183*E183+H184</f>
        <v>244.82132583704535</v>
      </c>
      <c r="I183" s="101">
        <f>C183*F183+I184</f>
        <v>38.153218563068002</v>
      </c>
    </row>
    <row r="184" spans="1:9" x14ac:dyDescent="0.25">
      <c r="A184" s="2">
        <v>198</v>
      </c>
      <c r="B184" s="2" t="s">
        <v>21</v>
      </c>
      <c r="C184" s="2">
        <v>17</v>
      </c>
      <c r="D184" s="2">
        <v>19</v>
      </c>
      <c r="E184" s="22">
        <v>1.0162706656056113</v>
      </c>
      <c r="F184" s="3">
        <v>0.15530482454437447</v>
      </c>
      <c r="H184" s="98">
        <f>0.5*(C184-C183)*(E184+E183)+H185</f>
        <v>238.82877389527937</v>
      </c>
      <c r="I184" s="98">
        <f>0.5*(C184-C183)*(F184+F183)+I185</f>
        <v>37.156679272241597</v>
      </c>
    </row>
    <row r="185" spans="1:9" x14ac:dyDescent="0.25">
      <c r="A185" s="2">
        <v>198</v>
      </c>
      <c r="B185" s="2" t="s">
        <v>21</v>
      </c>
      <c r="C185" s="2">
        <v>27</v>
      </c>
      <c r="D185" s="2">
        <v>18</v>
      </c>
      <c r="E185" s="22">
        <v>1.0395243164287906</v>
      </c>
      <c r="F185" s="3">
        <v>0.15530482454437447</v>
      </c>
      <c r="H185" s="98">
        <f>0.5*(C185-C184)*(E185+E184)+H186</f>
        <v>229.46702632313276</v>
      </c>
      <c r="I185" s="98">
        <f>0.5*(C185-C184)*(F185+F184)+I186</f>
        <v>35.668341370358007</v>
      </c>
    </row>
    <row r="186" spans="1:9" x14ac:dyDescent="0.25">
      <c r="A186" s="2">
        <v>198</v>
      </c>
      <c r="B186" s="2" t="s">
        <v>21</v>
      </c>
      <c r="C186" s="2">
        <v>42</v>
      </c>
      <c r="D186" s="2">
        <v>15</v>
      </c>
      <c r="E186" s="3">
        <v>1.3857453397961257</v>
      </c>
      <c r="F186" s="3">
        <v>0.23942827117257731</v>
      </c>
      <c r="H186" s="98">
        <f>0.5*(C186-C185)*(E186+E185)+H187</f>
        <v>219.18805141296076</v>
      </c>
      <c r="I186" s="98">
        <f>0.5*(C186-C185)*(F186+F185)+I187</f>
        <v>34.11529312491426</v>
      </c>
    </row>
    <row r="187" spans="1:9" x14ac:dyDescent="0.25">
      <c r="A187" s="2">
        <v>198</v>
      </c>
      <c r="B187" s="2" t="s">
        <v>21</v>
      </c>
      <c r="C187" s="2">
        <v>60</v>
      </c>
      <c r="D187" s="2">
        <v>13</v>
      </c>
      <c r="E187" s="3">
        <v>1.4503388143049571</v>
      </c>
      <c r="F187" s="3">
        <v>0.21354413374851489</v>
      </c>
      <c r="H187" s="98">
        <f>0.5*(C187-C186)*(E187+E186)+H188</f>
        <v>200.9985289912739</v>
      </c>
      <c r="I187" s="98">
        <f>0.5*(C187-C186)*(F187+F186)+I188</f>
        <v>31.154794907037122</v>
      </c>
    </row>
    <row r="188" spans="1:9" x14ac:dyDescent="0.25">
      <c r="A188" s="2">
        <v>198</v>
      </c>
      <c r="B188" s="2" t="s">
        <v>21</v>
      </c>
      <c r="C188" s="2">
        <v>91</v>
      </c>
      <c r="D188" s="2">
        <v>11</v>
      </c>
      <c r="E188" s="22">
        <v>1.127371441760801</v>
      </c>
      <c r="F188" s="3">
        <v>0.19413103068046808</v>
      </c>
      <c r="H188" s="98">
        <f>0.5*(C188-C187)*(E188+E187)+H189</f>
        <v>175.47377160436415</v>
      </c>
      <c r="I188" s="98">
        <f>0.5*(C188-C187)*(F188+F187)+I189</f>
        <v>27.07804326274729</v>
      </c>
    </row>
    <row r="189" spans="1:9" x14ac:dyDescent="0.25">
      <c r="A189" s="2">
        <v>198</v>
      </c>
      <c r="B189" s="2" t="s">
        <v>21</v>
      </c>
      <c r="C189" s="2">
        <v>120</v>
      </c>
      <c r="D189" s="2">
        <v>9</v>
      </c>
      <c r="E189" s="3">
        <v>1.4451713363442507</v>
      </c>
      <c r="F189" s="3">
        <v>0.24589930552859293</v>
      </c>
      <c r="H189" s="98">
        <f>0.5*(C189-C188)*(E189+E188)+H190</f>
        <v>135.51926263534489</v>
      </c>
      <c r="I189" s="98">
        <f>0.5*(C189-C188)*(F189+F188)+I190</f>
        <v>20.759078214098054</v>
      </c>
    </row>
    <row r="190" spans="1:9" x14ac:dyDescent="0.25">
      <c r="A190" s="2">
        <v>198</v>
      </c>
      <c r="B190" s="2" t="s">
        <v>21</v>
      </c>
      <c r="C190" s="2">
        <v>136</v>
      </c>
      <c r="D190" s="2">
        <v>7</v>
      </c>
      <c r="E190" s="3">
        <v>1.4167502075603648</v>
      </c>
      <c r="F190" s="3">
        <v>0.20707309939249932</v>
      </c>
      <c r="H190" s="98">
        <f>0.5*(C190-C189)*(E190+E189)+H191</f>
        <v>98.217392352821633</v>
      </c>
      <c r="I190" s="98">
        <f>0.5*(C190-C189)*(F190+F189)+I191</f>
        <v>14.378638339066669</v>
      </c>
    </row>
    <row r="191" spans="1:9" x14ac:dyDescent="0.25">
      <c r="A191" s="2">
        <v>198</v>
      </c>
      <c r="B191" s="2" t="s">
        <v>21</v>
      </c>
      <c r="C191" s="2">
        <v>150</v>
      </c>
      <c r="D191" s="2">
        <v>6</v>
      </c>
      <c r="E191" s="3">
        <v>1.6027794141457987</v>
      </c>
      <c r="F191" s="3">
        <v>0.22001516810453051</v>
      </c>
      <c r="H191" s="98">
        <f>0.5*(C191-C190)*(E191+E190)+H192</f>
        <v>75.322020001584704</v>
      </c>
      <c r="I191" s="98">
        <f>0.5*(C191-C190)*(F191+F190)+I192</f>
        <v>10.754859099697931</v>
      </c>
    </row>
    <row r="192" spans="1:9" x14ac:dyDescent="0.25">
      <c r="A192" s="2">
        <v>198</v>
      </c>
      <c r="B192" s="2" t="s">
        <v>21</v>
      </c>
      <c r="C192" s="2">
        <v>180</v>
      </c>
      <c r="D192" s="2">
        <v>5</v>
      </c>
      <c r="E192" s="22">
        <v>0.99043327580207885</v>
      </c>
      <c r="F192" s="3">
        <v>0.14236275583234329</v>
      </c>
      <c r="H192" s="98">
        <f>0.5*(C192-C191)*(E192+E191)+H193</f>
        <v>54.18531264964156</v>
      </c>
      <c r="I192" s="98">
        <f>0.5*(C192-C191)*(F192+F191)+I193</f>
        <v>7.7652412272187235</v>
      </c>
    </row>
    <row r="193" spans="1:9" ht="15.75" thickBot="1" x14ac:dyDescent="0.3">
      <c r="A193" s="7">
        <v>198</v>
      </c>
      <c r="B193" s="7" t="s">
        <v>21</v>
      </c>
      <c r="C193" s="7">
        <v>200</v>
      </c>
      <c r="D193" s="7">
        <v>3</v>
      </c>
      <c r="E193" s="23">
        <v>0.53827895424026029</v>
      </c>
      <c r="F193" s="8">
        <v>9.0594480984218434E-2</v>
      </c>
      <c r="H193" s="98">
        <f>0.5*(C193-C192)*(E193+E192)</f>
        <v>15.287122300423391</v>
      </c>
      <c r="I193" s="98">
        <f>0.5*(C193-C192)*(F193+F192)</f>
        <v>2.3295723681656173</v>
      </c>
    </row>
    <row r="194" spans="1:9" x14ac:dyDescent="0.25">
      <c r="A194" s="6">
        <v>209</v>
      </c>
      <c r="B194" s="6" t="s">
        <v>22</v>
      </c>
      <c r="C194" s="6">
        <v>6</v>
      </c>
      <c r="D194" s="6">
        <v>23</v>
      </c>
      <c r="E194" s="9">
        <v>1.4038315126585985</v>
      </c>
      <c r="F194" s="9">
        <v>0.16393287035239529</v>
      </c>
      <c r="G194" s="34" t="s">
        <v>67</v>
      </c>
      <c r="H194" s="101">
        <f>C194*E194+H195</f>
        <v>327.25417828870735</v>
      </c>
      <c r="I194" s="101">
        <f>C194*F194+I195</f>
        <v>34.621351978348592</v>
      </c>
    </row>
    <row r="195" spans="1:9" x14ac:dyDescent="0.25">
      <c r="A195" s="2">
        <v>209</v>
      </c>
      <c r="B195" s="2" t="s">
        <v>22</v>
      </c>
      <c r="C195" s="2">
        <v>15</v>
      </c>
      <c r="D195" s="2">
        <v>19</v>
      </c>
      <c r="E195" s="3">
        <v>1.4658412481870766</v>
      </c>
      <c r="F195" s="3">
        <v>0.16393287035239529</v>
      </c>
      <c r="H195" s="98">
        <f>0.5*(C195-C194)*(E195+E194)+H196</f>
        <v>318.83118921275576</v>
      </c>
      <c r="I195" s="98">
        <f>0.5*(C195-C194)*(F195+F194)+I196</f>
        <v>33.637754756234223</v>
      </c>
    </row>
    <row r="196" spans="1:9" x14ac:dyDescent="0.25">
      <c r="A196" s="2">
        <v>209</v>
      </c>
      <c r="B196" s="2" t="s">
        <v>22</v>
      </c>
      <c r="C196" s="2">
        <v>26</v>
      </c>
      <c r="D196" s="2">
        <v>18</v>
      </c>
      <c r="E196" s="3">
        <v>1.5485208955583805</v>
      </c>
      <c r="F196" s="3">
        <v>0.1768749390644265</v>
      </c>
      <c r="H196" s="98">
        <f>0.5*(C196-C195)*(E196+E195)+H197</f>
        <v>305.91766178895023</v>
      </c>
      <c r="I196" s="98">
        <f>0.5*(C196-C195)*(F196+F195)+I197</f>
        <v>32.162358923062662</v>
      </c>
    </row>
    <row r="197" spans="1:9" x14ac:dyDescent="0.25">
      <c r="A197" s="2">
        <v>209</v>
      </c>
      <c r="B197" s="2" t="s">
        <v>22</v>
      </c>
      <c r="C197" s="2">
        <v>40</v>
      </c>
      <c r="D197" s="2">
        <v>15</v>
      </c>
      <c r="E197" s="22">
        <v>1.354740472031887</v>
      </c>
      <c r="F197" s="3">
        <v>0.17040390470841091</v>
      </c>
      <c r="H197" s="98">
        <f>0.5*(C197-C196)*(E197+E196)+H198</f>
        <v>289.33866999835021</v>
      </c>
      <c r="I197" s="98">
        <f>0.5*(C197-C196)*(F197+F196)+I198</f>
        <v>30.287915971270142</v>
      </c>
    </row>
    <row r="198" spans="1:9" x14ac:dyDescent="0.25">
      <c r="A198" s="2">
        <v>209</v>
      </c>
      <c r="B198" s="2" t="s">
        <v>22</v>
      </c>
      <c r="C198" s="2">
        <v>55</v>
      </c>
      <c r="D198" s="2">
        <v>13</v>
      </c>
      <c r="E198" s="3">
        <v>1.6492867157921571</v>
      </c>
      <c r="F198" s="3">
        <v>0.18981700777645769</v>
      </c>
      <c r="H198" s="98">
        <f>0.5*(C198-C197)*(E198+E197)+H199</f>
        <v>269.01584042521836</v>
      </c>
      <c r="I198" s="98">
        <f>0.5*(C198-C197)*(F198+F197)+I199</f>
        <v>27.856964064860279</v>
      </c>
    </row>
    <row r="199" spans="1:9" x14ac:dyDescent="0.25">
      <c r="A199" s="2">
        <v>209</v>
      </c>
      <c r="B199" s="2" t="s">
        <v>22</v>
      </c>
      <c r="C199" s="2">
        <v>85</v>
      </c>
      <c r="D199" s="2">
        <v>11</v>
      </c>
      <c r="E199" s="3">
        <v>1.7371338411241677</v>
      </c>
      <c r="F199" s="3">
        <v>0.21570114520052014</v>
      </c>
      <c r="H199" s="98">
        <f>0.5*(C199-C198)*(E199+E198)+H200</f>
        <v>246.48563651653802</v>
      </c>
      <c r="I199" s="98">
        <f>0.5*(C199-C198)*(F199+F198)+I200</f>
        <v>25.155307221223765</v>
      </c>
    </row>
    <row r="200" spans="1:9" x14ac:dyDescent="0.25">
      <c r="A200" s="2">
        <v>209</v>
      </c>
      <c r="B200" s="2" t="s">
        <v>22</v>
      </c>
      <c r="C200" s="2">
        <v>110</v>
      </c>
      <c r="D200" s="2">
        <v>9</v>
      </c>
      <c r="E200" s="3">
        <v>1.96967034935596</v>
      </c>
      <c r="F200" s="3">
        <v>0.18981700777645769</v>
      </c>
      <c r="H200" s="98">
        <f>0.5*(C200-C199)*(E200+E199)+H201</f>
        <v>195.68932816279315</v>
      </c>
      <c r="I200" s="98">
        <f>0.5*(C200-C199)*(F200+F199)+I201</f>
        <v>19.072534926569098</v>
      </c>
    </row>
    <row r="201" spans="1:9" x14ac:dyDescent="0.25">
      <c r="A201" s="2">
        <v>209</v>
      </c>
      <c r="B201" s="2" t="s">
        <v>22</v>
      </c>
      <c r="C201" s="2">
        <v>139</v>
      </c>
      <c r="D201" s="2">
        <v>7</v>
      </c>
      <c r="E201" s="3">
        <v>2.0678524306093835</v>
      </c>
      <c r="F201" s="3">
        <v>0.18981700777645769</v>
      </c>
      <c r="H201" s="98">
        <f>0.5*(C201-C200)*(E201+E200)+H202</f>
        <v>149.35427578179156</v>
      </c>
      <c r="I201" s="98">
        <f>0.5*(C201-C200)*(F201+F200)+I202</f>
        <v>14.003558014356877</v>
      </c>
    </row>
    <row r="202" spans="1:9" x14ac:dyDescent="0.25">
      <c r="A202" s="2">
        <v>209</v>
      </c>
      <c r="B202" s="2" t="s">
        <v>22</v>
      </c>
      <c r="C202" s="2">
        <v>165</v>
      </c>
      <c r="D202" s="2">
        <v>6</v>
      </c>
      <c r="E202" s="22">
        <v>1.512348549833435</v>
      </c>
      <c r="F202" s="3">
        <v>0.15099080164036408</v>
      </c>
      <c r="H202" s="98">
        <f>0.5*(C202-C201)*(E202+E201)+H203</f>
        <v>90.810195472294097</v>
      </c>
      <c r="I202" s="98">
        <f>0.5*(C202-C201)*(F202+F201)+I203</f>
        <v>8.4988647888396045</v>
      </c>
    </row>
    <row r="203" spans="1:9" ht="15.75" thickBot="1" x14ac:dyDescent="0.3">
      <c r="A203" s="7">
        <v>209</v>
      </c>
      <c r="B203" s="7" t="s">
        <v>22</v>
      </c>
      <c r="C203" s="7">
        <v>200</v>
      </c>
      <c r="D203" s="7">
        <v>3</v>
      </c>
      <c r="E203" s="23">
        <v>1.0172276059687051</v>
      </c>
      <c r="F203" s="8">
        <v>8.1487099297974264E-2</v>
      </c>
      <c r="H203" s="98">
        <f>0.5*(C203-C202)*(E203+E202)</f>
        <v>44.267582726537455</v>
      </c>
      <c r="I203" s="98">
        <f>0.5*(C203-C202)*(F203+F202)</f>
        <v>4.0683632664209206</v>
      </c>
    </row>
    <row r="204" spans="1:9" x14ac:dyDescent="0.25">
      <c r="A204" s="6">
        <v>212</v>
      </c>
      <c r="B204" s="6" t="s">
        <v>23</v>
      </c>
      <c r="C204" s="6">
        <v>6</v>
      </c>
      <c r="D204" s="6">
        <v>23</v>
      </c>
      <c r="E204" s="24">
        <v>1.0688066915394605</v>
      </c>
      <c r="F204" s="9">
        <v>0.11432160695627566</v>
      </c>
      <c r="G204" s="34" t="s">
        <v>68</v>
      </c>
      <c r="H204" s="101">
        <f>C204*E204+H205</f>
        <v>245.45456986420069</v>
      </c>
      <c r="I204" s="101">
        <f>C204*F204+I205</f>
        <v>29.315625436636218</v>
      </c>
    </row>
    <row r="205" spans="1:9" x14ac:dyDescent="0.25">
      <c r="A205" s="2">
        <v>212</v>
      </c>
      <c r="B205" s="2" t="s">
        <v>23</v>
      </c>
      <c r="C205" s="2">
        <v>16</v>
      </c>
      <c r="D205" s="2">
        <v>20</v>
      </c>
      <c r="E205" s="22">
        <v>1.2651708540463074</v>
      </c>
      <c r="F205" s="3">
        <v>0.12079264131229127</v>
      </c>
      <c r="H205" s="98">
        <f>0.5*(C205-C204)*(E205+E204)+H206</f>
        <v>239.04172971496394</v>
      </c>
      <c r="I205" s="98">
        <f>0.5*(C205-C204)*(F205+F204)+I206</f>
        <v>28.629695794898563</v>
      </c>
    </row>
    <row r="206" spans="1:9" x14ac:dyDescent="0.25">
      <c r="A206" s="2">
        <v>212</v>
      </c>
      <c r="B206" s="2" t="s">
        <v>23</v>
      </c>
      <c r="C206" s="2">
        <v>26</v>
      </c>
      <c r="D206" s="2">
        <v>18</v>
      </c>
      <c r="E206" s="22">
        <v>0.9551221764039175</v>
      </c>
      <c r="F206" s="3">
        <v>0.12079264131229127</v>
      </c>
      <c r="H206" s="98">
        <f>0.5*(C206-C205)*(E206+E205)+H207</f>
        <v>227.37184198703511</v>
      </c>
      <c r="I206" s="98">
        <f>0.5*(C206-C205)*(F206+F205)+I207</f>
        <v>27.454124553555729</v>
      </c>
    </row>
    <row r="207" spans="1:9" x14ac:dyDescent="0.25">
      <c r="A207" s="2">
        <v>212</v>
      </c>
      <c r="B207" s="2" t="s">
        <v>23</v>
      </c>
      <c r="C207" s="2">
        <v>41</v>
      </c>
      <c r="D207" s="2">
        <v>15</v>
      </c>
      <c r="E207" s="22">
        <v>1.2677545930266605</v>
      </c>
      <c r="F207" s="3">
        <v>0.15961884744838487</v>
      </c>
      <c r="H207" s="98">
        <f>0.5*(C207-C206)*(E207+E206)+H208</f>
        <v>216.27037683478397</v>
      </c>
      <c r="I207" s="98">
        <f>0.5*(C207-C206)*(F207+F206)+I208</f>
        <v>26.246198140432817</v>
      </c>
    </row>
    <row r="208" spans="1:9" x14ac:dyDescent="0.25">
      <c r="A208" s="2">
        <v>212</v>
      </c>
      <c r="B208" s="2" t="s">
        <v>23</v>
      </c>
      <c r="C208" s="2">
        <v>58</v>
      </c>
      <c r="D208" s="2">
        <v>13</v>
      </c>
      <c r="E208" s="22">
        <v>1.18765868463571</v>
      </c>
      <c r="F208" s="3">
        <v>0.19844505358447848</v>
      </c>
      <c r="H208" s="98">
        <f>0.5*(C208-C207)*(E208+E207)+H209</f>
        <v>199.59880106405464</v>
      </c>
      <c r="I208" s="98">
        <f>0.5*(C208-C207)*(F208+F207)+I209</f>
        <v>24.143111974727745</v>
      </c>
    </row>
    <row r="209" spans="1:9" x14ac:dyDescent="0.25">
      <c r="A209" s="2">
        <v>212</v>
      </c>
      <c r="B209" s="2" t="s">
        <v>23</v>
      </c>
      <c r="C209" s="2">
        <v>88</v>
      </c>
      <c r="D209" s="2">
        <v>11</v>
      </c>
      <c r="E209" s="3">
        <v>1.4279464098085619</v>
      </c>
      <c r="F209" s="3">
        <v>0.16608988180440049</v>
      </c>
      <c r="H209" s="98">
        <f>0.5*(C209-C208)*(E209+E208)+H210</f>
        <v>178.72778820392449</v>
      </c>
      <c r="I209" s="98">
        <f>0.5*(C209-C208)*(F209+F208)+I210</f>
        <v>21.099568815948405</v>
      </c>
    </row>
    <row r="210" spans="1:9" x14ac:dyDescent="0.25">
      <c r="A210" s="2">
        <v>212</v>
      </c>
      <c r="B210" s="2" t="s">
        <v>23</v>
      </c>
      <c r="C210" s="2">
        <v>116</v>
      </c>
      <c r="D210" s="2">
        <v>9</v>
      </c>
      <c r="E210" s="22">
        <v>1.108474684120178</v>
      </c>
      <c r="F210" s="3">
        <v>0.14972197137447868</v>
      </c>
      <c r="H210" s="98">
        <f>0.5*(C210-C209)*(E210+E209)+H211</f>
        <v>139.49371178726039</v>
      </c>
      <c r="I210" s="98">
        <f>0.5*(C210-C209)*(F210+F209)+I211</f>
        <v>15.631544785115221</v>
      </c>
    </row>
    <row r="211" spans="1:9" x14ac:dyDescent="0.25">
      <c r="A211" s="2">
        <v>212</v>
      </c>
      <c r="B211" s="2" t="s">
        <v>23</v>
      </c>
      <c r="C211" s="2">
        <v>148</v>
      </c>
      <c r="D211" s="2">
        <v>7</v>
      </c>
      <c r="E211" s="3">
        <v>1.4615350165531542</v>
      </c>
      <c r="F211" s="3">
        <v>0.1790319505164317</v>
      </c>
      <c r="H211" s="98">
        <f>0.5*(C211-C210)*(E211+E210)+H212</f>
        <v>103.98381647225804</v>
      </c>
      <c r="I211" s="98">
        <f>0.5*(C211-C210)*(F211+F210)+I212</f>
        <v>11.210178840610913</v>
      </c>
    </row>
    <row r="212" spans="1:9" x14ac:dyDescent="0.25">
      <c r="A212" s="2">
        <v>212</v>
      </c>
      <c r="B212" s="2" t="s">
        <v>23</v>
      </c>
      <c r="C212" s="2">
        <v>174</v>
      </c>
      <c r="D212" s="2">
        <v>6</v>
      </c>
      <c r="E212" s="3">
        <v>1.4951236232977465</v>
      </c>
      <c r="F212" s="3">
        <v>0.12726367566830687</v>
      </c>
      <c r="H212" s="98">
        <f>0.5*(C212-C211)*(E212+E211)+H213</f>
        <v>62.863661261484715</v>
      </c>
      <c r="I212" s="98">
        <f>0.5*(C212-C211)*(F212+F211)+I213</f>
        <v>5.9501160903563477</v>
      </c>
    </row>
    <row r="213" spans="1:9" ht="15.75" thickBot="1" x14ac:dyDescent="0.3">
      <c r="A213" s="7">
        <v>212</v>
      </c>
      <c r="B213" s="7" t="s">
        <v>23</v>
      </c>
      <c r="C213" s="7">
        <v>199</v>
      </c>
      <c r="D213" s="7">
        <v>3</v>
      </c>
      <c r="E213" s="23">
        <v>0.45904429217609377</v>
      </c>
      <c r="F213" s="23">
        <v>3.0198160328072821E-2</v>
      </c>
      <c r="H213" s="98">
        <f>0.5*(C213-C212)*(E213+E212)</f>
        <v>24.427098943423005</v>
      </c>
      <c r="I213" s="98">
        <f>0.5*(C213-C212)*(F213+F212)</f>
        <v>1.9682729499547462</v>
      </c>
    </row>
    <row r="214" spans="1:9" x14ac:dyDescent="0.25">
      <c r="A214" s="6"/>
      <c r="B214" s="6"/>
      <c r="C214" s="6"/>
      <c r="D214" s="6"/>
      <c r="E214" s="21"/>
      <c r="F214" s="21"/>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 ME</vt:lpstr>
      <vt:lpstr>final data</vt:lpstr>
      <vt:lpstr>stock 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LEBLANC</dc:creator>
  <cp:lastModifiedBy>Karine LEBLANC</cp:lastModifiedBy>
  <dcterms:created xsi:type="dcterms:W3CDTF">2016-03-11T11:44:34Z</dcterms:created>
  <dcterms:modified xsi:type="dcterms:W3CDTF">2016-05-30T12:16:33Z</dcterms:modified>
</cp:coreProperties>
</file>