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24040" yWindow="0" windowWidth="38680" windowHeight="27480" tabRatio="500"/>
  </bookViews>
  <sheets>
    <sheet name="INFO" sheetId="6" r:id="rId1"/>
    <sheet name="CTD 43" sheetId="5" r:id="rId2"/>
    <sheet name="CTD 146" sheetId="2" r:id="rId3"/>
    <sheet name="CTD 159" sheetId="3" r:id="rId4"/>
    <sheet name="Biovolumes&amp;CarbonEquiv." sheetId="4" r:id="rId5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2" i="3" l="1"/>
  <c r="N41" i="3"/>
  <c r="N43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" i="3"/>
  <c r="L41" i="3"/>
  <c r="L42" i="3"/>
  <c r="L43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  <c r="L2" i="3"/>
  <c r="J41" i="3"/>
  <c r="J42" i="3"/>
  <c r="J43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J2" i="3"/>
  <c r="H41" i="3"/>
  <c r="H42" i="3"/>
  <c r="H43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F41" i="3"/>
  <c r="F42" i="3"/>
  <c r="F43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D42" i="3"/>
  <c r="D41" i="3"/>
  <c r="D43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N46" i="2"/>
  <c r="N47" i="2"/>
  <c r="N48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" i="2"/>
  <c r="L46" i="2"/>
  <c r="L47" i="2"/>
  <c r="L48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J46" i="2"/>
  <c r="J47" i="2"/>
  <c r="J48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H46" i="2"/>
  <c r="H47" i="2"/>
  <c r="H48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D46" i="2"/>
  <c r="F46" i="2"/>
  <c r="F47" i="2"/>
  <c r="F48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D47" i="2"/>
  <c r="D48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N39" i="5"/>
  <c r="N40" i="5"/>
  <c r="N41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N2" i="5"/>
  <c r="L39" i="5"/>
  <c r="L40" i="5"/>
  <c r="L41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2" i="5"/>
  <c r="J39" i="5"/>
  <c r="J40" i="5"/>
  <c r="J41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" i="5"/>
  <c r="H39" i="5"/>
  <c r="H40" i="5"/>
  <c r="H41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  <c r="F39" i="5"/>
  <c r="F40" i="5"/>
  <c r="F41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D41" i="5"/>
  <c r="C37" i="5"/>
  <c r="D40" i="5"/>
  <c r="D39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M37" i="5"/>
  <c r="K37" i="5"/>
  <c r="I37" i="5"/>
  <c r="G37" i="5"/>
  <c r="E37" i="5"/>
  <c r="M36" i="5"/>
  <c r="K36" i="5"/>
  <c r="I36" i="5"/>
  <c r="G36" i="5"/>
  <c r="E36" i="5"/>
  <c r="C36" i="5"/>
  <c r="M35" i="5"/>
  <c r="K35" i="5"/>
  <c r="I35" i="5"/>
  <c r="G35" i="5"/>
  <c r="E35" i="5"/>
  <c r="C35" i="5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4" i="4"/>
  <c r="S3" i="4"/>
  <c r="S2" i="4"/>
  <c r="O3" i="4"/>
  <c r="O2" i="4"/>
  <c r="K6" i="4"/>
  <c r="K5" i="4"/>
  <c r="K4" i="4"/>
  <c r="K3" i="4"/>
  <c r="K2" i="4"/>
  <c r="G13" i="4"/>
  <c r="G12" i="4"/>
  <c r="G11" i="4"/>
  <c r="G10" i="4"/>
  <c r="G9" i="4"/>
  <c r="G8" i="4"/>
  <c r="G7" i="4"/>
  <c r="G6" i="4"/>
  <c r="G5" i="4"/>
  <c r="G4" i="4"/>
  <c r="G3" i="4"/>
  <c r="G2" i="4"/>
  <c r="C7" i="4"/>
  <c r="C6" i="4"/>
  <c r="C5" i="4"/>
  <c r="C4" i="4"/>
  <c r="C3" i="4"/>
  <c r="C2" i="4"/>
  <c r="M43" i="2"/>
  <c r="K43" i="2"/>
  <c r="I43" i="2"/>
  <c r="G43" i="2"/>
  <c r="E43" i="2"/>
  <c r="C43" i="2"/>
  <c r="C42" i="2"/>
  <c r="M38" i="3"/>
  <c r="M37" i="3"/>
  <c r="C39" i="3"/>
  <c r="C38" i="3"/>
  <c r="C37" i="3"/>
  <c r="M39" i="3"/>
  <c r="K39" i="3"/>
  <c r="I39" i="3"/>
  <c r="G39" i="3"/>
  <c r="E39" i="3"/>
  <c r="K38" i="3"/>
  <c r="I38" i="3"/>
  <c r="G38" i="3"/>
  <c r="E38" i="3"/>
  <c r="K37" i="3"/>
  <c r="I37" i="3"/>
  <c r="G37" i="3"/>
  <c r="E37" i="3"/>
  <c r="M44" i="2"/>
  <c r="M42" i="2"/>
  <c r="K44" i="2"/>
  <c r="K42" i="2"/>
  <c r="G42" i="2"/>
  <c r="I42" i="2"/>
  <c r="E44" i="2"/>
  <c r="G44" i="2"/>
  <c r="I44" i="2"/>
  <c r="C44" i="2"/>
  <c r="E42" i="2"/>
</calcChain>
</file>

<file path=xl/sharedStrings.xml><?xml version="1.0" encoding="utf-8"?>
<sst xmlns="http://schemas.openxmlformats.org/spreadsheetml/2006/main" count="252" uniqueCount="146">
  <si>
    <t>ml examined</t>
  </si>
  <si>
    <t>40 Tontonid sp</t>
  </si>
  <si>
    <t>30 Tontonid sp</t>
  </si>
  <si>
    <t>70 Tontonid</t>
  </si>
  <si>
    <t>10 Balanion sp</t>
  </si>
  <si>
    <t>50 Tontonid sp</t>
  </si>
  <si>
    <t>60 Tontonid sp</t>
  </si>
  <si>
    <t>Steenstrupiella steenstrupi</t>
  </si>
  <si>
    <t>80 Tontonid sp</t>
  </si>
  <si>
    <t>10 ball Oligotrich</t>
  </si>
  <si>
    <t>15 ball Oligotrich</t>
  </si>
  <si>
    <t>20 ball Oligotrich</t>
  </si>
  <si>
    <t>25 ball Oligotrich</t>
  </si>
  <si>
    <t>30 ball Oligotrich</t>
  </si>
  <si>
    <t>50 ball Oligotrich</t>
  </si>
  <si>
    <t>10 cone Oligotrich</t>
  </si>
  <si>
    <t>15 cone Oligotrich</t>
  </si>
  <si>
    <t>20 cone Oligotrich</t>
  </si>
  <si>
    <t>25 cone Oligotrich</t>
  </si>
  <si>
    <t>30 cone Oligotrich</t>
  </si>
  <si>
    <t>40 cone Oligotrich</t>
  </si>
  <si>
    <t>50 cone Oligotrich</t>
  </si>
  <si>
    <t>60 cone Oligotrich</t>
  </si>
  <si>
    <t>Acanthostomella conicoides</t>
  </si>
  <si>
    <t>Mesodinium rubrum</t>
  </si>
  <si>
    <t>70 cone Oligotrich</t>
  </si>
  <si>
    <t>∑mixotrophs/ml</t>
  </si>
  <si>
    <t>∑ ciliates/ml</t>
  </si>
  <si>
    <t>Mesodinium pulex</t>
  </si>
  <si>
    <t>35 cone Oligotrich</t>
  </si>
  <si>
    <t>20 Balanion sp</t>
  </si>
  <si>
    <t>40 Pleuronema</t>
  </si>
  <si>
    <t>Salpingella faurei</t>
  </si>
  <si>
    <t>30 Euplotes</t>
  </si>
  <si>
    <t>Salpingella acuminata</t>
  </si>
  <si>
    <t>Protorhabdonella simplex</t>
  </si>
  <si>
    <t>Steenstrupiella intumences</t>
  </si>
  <si>
    <t>Canthareilla prymidata</t>
  </si>
  <si>
    <t>Parundella inflata</t>
  </si>
  <si>
    <t>Eutintinnus lusus-undae</t>
  </si>
  <si>
    <t>∑ heterotrophs/ml</t>
  </si>
  <si>
    <t>Eutintinnus sp 17 Ø</t>
  </si>
  <si>
    <t>25 Cyclotrichium</t>
  </si>
  <si>
    <t>Favella azorica</t>
  </si>
  <si>
    <t>Eutintinnus pinguis</t>
  </si>
  <si>
    <t>Ascampbelliela tortulata</t>
  </si>
  <si>
    <t>Eutintinnus elongatus</t>
  </si>
  <si>
    <t>80 cone Oligotrich</t>
  </si>
  <si>
    <t>100 Tontonid sp</t>
  </si>
  <si>
    <t>Eutintinnus stramentus</t>
  </si>
  <si>
    <t>Rhabdonella elegans</t>
  </si>
  <si>
    <t>Proplectella fastigata</t>
  </si>
  <si>
    <t>20 Tontonnid sp</t>
  </si>
  <si>
    <t>Proplectella sp Ø15</t>
  </si>
  <si>
    <t>Acanthostomella minutisma</t>
  </si>
  <si>
    <t>Amphorella quadrinlineata</t>
  </si>
  <si>
    <t>Salpingella curta</t>
  </si>
  <si>
    <t>Ascampbelliela armilla</t>
  </si>
  <si>
    <t>Canthareilla sp Ø12 LL31</t>
  </si>
  <si>
    <t>Amphorellopsis sp Ø12</t>
  </si>
  <si>
    <t>Eutintinnus permintus</t>
  </si>
  <si>
    <t>Eutintinnus haselae</t>
  </si>
  <si>
    <t>Cell type CTD43</t>
  </si>
  <si>
    <t>Cell type CTD146</t>
  </si>
  <si>
    <t>Cell type 159</t>
  </si>
  <si>
    <t>Barrel shaped</t>
  </si>
  <si>
    <t>Mesodinium pulex 25</t>
  </si>
  <si>
    <t>Mesodinium rubrum 25</t>
  </si>
  <si>
    <t>Prolate Spheroid</t>
  </si>
  <si>
    <t>Sphere Names</t>
  </si>
  <si>
    <t>Sphere cubic microns</t>
  </si>
  <si>
    <t>Sphere pg C</t>
  </si>
  <si>
    <t>Right Cone names</t>
  </si>
  <si>
    <t>Right Cone cubic microns</t>
  </si>
  <si>
    <t>Cone pg C</t>
  </si>
  <si>
    <t>Barrel cubic microns</t>
  </si>
  <si>
    <t>Barrel pg C</t>
  </si>
  <si>
    <t>Prolate Spheroid cubic microns</t>
  </si>
  <si>
    <t>ProlSph pg C</t>
  </si>
  <si>
    <t>Tintintinnid spp</t>
  </si>
  <si>
    <t>lorica vol cubic microns</t>
  </si>
  <si>
    <t>Amphorides quadrinlineata</t>
  </si>
  <si>
    <t>Eutintinnus haslae</t>
  </si>
  <si>
    <t>Tin pg C</t>
  </si>
  <si>
    <t>cells Bot22-6m</t>
  </si>
  <si>
    <t>pg C Bot22-6m</t>
  </si>
  <si>
    <t>Carbon Eq (pg C per cell)</t>
  </si>
  <si>
    <t>∑ciliate C (pg/ml)</t>
  </si>
  <si>
    <t>cells Bot20-25m</t>
  </si>
  <si>
    <t>pg C Bot20-25m</t>
  </si>
  <si>
    <t>∑ mixotroph C (pg /ml)</t>
  </si>
  <si>
    <t>∑ heterotroph C (pg/ml)</t>
  </si>
  <si>
    <t>∑ ciliates cells/ml</t>
  </si>
  <si>
    <t>∑mixotrophs cells/ml</t>
  </si>
  <si>
    <t>∑ heterotrophs cells /ml</t>
  </si>
  <si>
    <t>pg C Bot18-37m</t>
  </si>
  <si>
    <t>cells Bot18-37m</t>
  </si>
  <si>
    <t>pg C Bot17-56m</t>
  </si>
  <si>
    <t>cells Bot17-56m</t>
  </si>
  <si>
    <t>70 Tontonid sp</t>
  </si>
  <si>
    <t>pg C Bot14-70m</t>
  </si>
  <si>
    <t>cells Bot14-70m</t>
  </si>
  <si>
    <t>pg C Bot12-105m</t>
  </si>
  <si>
    <t>cells Bot12-105m</t>
  </si>
  <si>
    <t>cells Bot11-6m</t>
  </si>
  <si>
    <t>pg C Bot11-6m</t>
  </si>
  <si>
    <t>cells Bot9-18m</t>
  </si>
  <si>
    <t>pg C Bot9-18m</t>
  </si>
  <si>
    <t>cells Bot7-27m</t>
  </si>
  <si>
    <t>pg C Bot7-27m</t>
  </si>
  <si>
    <t>cells Bot5-42m</t>
  </si>
  <si>
    <t>pg C Bot5-42m</t>
  </si>
  <si>
    <t>cells Bot3-56m</t>
  </si>
  <si>
    <t>pg C Bot3-56m</t>
  </si>
  <si>
    <t>cells Bot1-83m</t>
  </si>
  <si>
    <t>pg C Bot1-83m</t>
  </si>
  <si>
    <t>pg C Bot17-6m</t>
  </si>
  <si>
    <t>cells Bot17-6m</t>
  </si>
  <si>
    <t>pg C Bot11-42m</t>
  </si>
  <si>
    <t>cells Bot11-42m</t>
  </si>
  <si>
    <t>pg C Bot9-61m</t>
  </si>
  <si>
    <t>cells Bot9-61m</t>
  </si>
  <si>
    <t>pg C Bot7-90m</t>
  </si>
  <si>
    <t>cells Bot7-90m</t>
  </si>
  <si>
    <t>pg C Bot6-120m</t>
  </si>
  <si>
    <t>cells Bot6-120m</t>
  </si>
  <si>
    <t>pg C Bot1-180m</t>
  </si>
  <si>
    <t>cells Bot1-180m</t>
  </si>
  <si>
    <t>100 ml of water was settled , no pre-concentration step was used.</t>
  </si>
  <si>
    <t>refs</t>
  </si>
  <si>
    <t>Dolan, J. R ., Marrase, C. 1995. Planktonic ciliate distribution relative to a deep chlorophyll maximum: Catalan Sea, N. W. Mediterranean, June 1993. Deep-Sea Research I, 42: 1965-1987.</t>
  </si>
  <si>
    <t>Dolan J. R., Claustre H. &amp; Vidussi F., 1999. Planktonic ciliates in the Mediterranean Sea: longitudinal trends. Deep-Sea Research (Part I, Oceanographic Research Papers) 46: 2025-2039.</t>
  </si>
  <si>
    <t>SHEETS</t>
  </si>
  <si>
    <t>General methods - as given in refs EXCEPT</t>
  </si>
  <si>
    <t>Biovolumes&amp; Carbon Equiv = conversion factors used for converting cells to pg C for each morphotype or species encountered</t>
  </si>
  <si>
    <t>Questions? dolan@obs-vlfr.fr;  +33 04-93-76-3822</t>
  </si>
  <si>
    <t>Summary data for each sample gives total cell counts (cells per ml), counts for mixotrophic morphotypes (only those with distinctive gross morphology) and biomasses  pg Carbon per ml)</t>
  </si>
  <si>
    <t xml:space="preserve">NOTE: the Metadata sheet lists all the samples available.  However, I will not examine any more samples unless someone has a reasonable  need.  </t>
  </si>
  <si>
    <t>Ciliate abundance Info</t>
  </si>
  <si>
    <t>Data is free use but please acknowledge the source.</t>
  </si>
  <si>
    <t>Contains data for a Ciliate Microzooplankton Verticle Profile  (cell counts &amp; biomass estimations) for each of the long stations  A,  B,  C</t>
  </si>
  <si>
    <t>Overall the cell concentrations, biomass estimates and community composition are similar to what I found in the Eastern Med in summer.</t>
  </si>
  <si>
    <t>The Long Station B = CTD 146 (19th of March 2015; 18°14,4'S 170°51,5'W)</t>
  </si>
  <si>
    <t>The Long Station A = CTD 43 (28th Feb 2015; 19°15,44S 164°38,4'E)</t>
  </si>
  <si>
    <t>The Long Station C = CTD 159 (23rd of March 2015; 18°25,15'S 165°56,38'W)</t>
  </si>
  <si>
    <t>Column titles are CTD bottle number &amp; depth according to the CTD log; CTD dates &amp; locations given above are from "Succession of Operations" NOT the CTD 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</si>
</sst>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8000"/>
      <name val="Calibri"/>
      <scheme val="minor"/>
    </font>
    <font>
      <b/>
      <i/>
      <sz val="12"/>
      <color rgb="FF000000"/>
      <name val="Calibri"/>
      <scheme val="minor"/>
    </font>
    <font>
      <i/>
      <sz val="12"/>
      <color rgb="FF008000"/>
      <name val="Calibri"/>
      <scheme val="minor"/>
    </font>
    <font>
      <i/>
      <sz val="12"/>
      <color rgb="FF000000"/>
      <name val="Calibri"/>
      <scheme val="minor"/>
    </font>
    <font>
      <b/>
      <sz val="12"/>
      <color rgb="FF008000"/>
      <name val="Calibri"/>
      <scheme val="minor"/>
    </font>
    <font>
      <b/>
      <sz val="14"/>
      <color theme="1"/>
      <name val="Calibri"/>
      <scheme val="minor"/>
    </font>
    <font>
      <b/>
      <sz val="14"/>
      <color rgb="FFFF0000"/>
      <name val="Calibri"/>
      <scheme val="minor"/>
    </font>
    <font>
      <sz val="12"/>
      <name val="Calibri"/>
      <scheme val="minor"/>
    </font>
    <font>
      <b/>
      <sz val="12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8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4" fillId="0" borderId="0" xfId="0" applyFont="1"/>
    <xf numFmtId="0" fontId="13" fillId="0" borderId="0" xfId="0" applyFont="1"/>
    <xf numFmtId="0" fontId="14" fillId="0" borderId="0" xfId="0" applyFont="1"/>
  </cellXfs>
  <cellStyles count="283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tabSelected="1" workbookViewId="0">
      <selection activeCell="A34" sqref="A34"/>
    </sheetView>
  </sheetViews>
  <sheetFormatPr baseColWidth="10" defaultRowHeight="15" x14ac:dyDescent="0"/>
  <cols>
    <col min="1" max="1" width="58.33203125" customWidth="1"/>
  </cols>
  <sheetData>
    <row r="1" spans="1:1">
      <c r="A1" s="12" t="s">
        <v>138</v>
      </c>
    </row>
    <row r="2" spans="1:1">
      <c r="A2" s="12"/>
    </row>
    <row r="3" spans="1:1">
      <c r="A3" s="12" t="s">
        <v>140</v>
      </c>
    </row>
    <row r="5" spans="1:1">
      <c r="A5" t="s">
        <v>133</v>
      </c>
    </row>
    <row r="6" spans="1:1">
      <c r="A6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2" spans="1:1">
      <c r="A12" t="s">
        <v>132</v>
      </c>
    </row>
    <row r="13" spans="1:1">
      <c r="A13" t="s">
        <v>143</v>
      </c>
    </row>
    <row r="14" spans="1:1">
      <c r="A14" t="s">
        <v>142</v>
      </c>
    </row>
    <row r="15" spans="1:1">
      <c r="A15" t="s">
        <v>144</v>
      </c>
    </row>
    <row r="16" spans="1:1">
      <c r="A16" t="s">
        <v>134</v>
      </c>
    </row>
    <row r="18" spans="1:1" ht="14" customHeight="1">
      <c r="A18" t="s">
        <v>145</v>
      </c>
    </row>
    <row r="19" spans="1:1">
      <c r="A19" t="s">
        <v>136</v>
      </c>
    </row>
    <row r="21" spans="1:1">
      <c r="A21" t="s">
        <v>137</v>
      </c>
    </row>
    <row r="23" spans="1:1">
      <c r="A23" t="s">
        <v>135</v>
      </c>
    </row>
    <row r="25" spans="1:1">
      <c r="A25" t="s">
        <v>141</v>
      </c>
    </row>
    <row r="27" spans="1:1">
      <c r="A27" s="10" t="s">
        <v>139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zoomScale="125" zoomScaleNormal="125" zoomScalePageLayoutView="125" workbookViewId="0">
      <selection activeCell="D54" sqref="D54"/>
    </sheetView>
  </sheetViews>
  <sheetFormatPr baseColWidth="10" defaultRowHeight="15" x14ac:dyDescent="0"/>
  <cols>
    <col min="1" max="1" width="21.1640625" customWidth="1"/>
    <col min="2" max="2" width="25" customWidth="1"/>
    <col min="3" max="3" width="15.5" customWidth="1"/>
    <col min="4" max="4" width="15.6640625" style="10" customWidth="1"/>
    <col min="5" max="5" width="16.6640625" customWidth="1"/>
    <col min="6" max="6" width="15.6640625" customWidth="1"/>
    <col min="7" max="7" width="17" customWidth="1"/>
    <col min="8" max="8" width="17.5" customWidth="1"/>
    <col min="9" max="9" width="16.33203125" customWidth="1"/>
    <col min="10" max="10" width="18.5" customWidth="1"/>
    <col min="11" max="11" width="16.1640625" customWidth="1"/>
    <col min="12" max="12" width="21.33203125" customWidth="1"/>
    <col min="13" max="13" width="17.83203125" customWidth="1"/>
    <col min="14" max="14" width="20.1640625" customWidth="1"/>
  </cols>
  <sheetData>
    <row r="1" spans="1:14" ht="18">
      <c r="A1" t="s">
        <v>86</v>
      </c>
      <c r="B1" s="1" t="s">
        <v>62</v>
      </c>
      <c r="C1" s="8" t="s">
        <v>84</v>
      </c>
      <c r="D1" s="9" t="s">
        <v>85</v>
      </c>
      <c r="E1" s="8" t="s">
        <v>88</v>
      </c>
      <c r="F1" s="9" t="s">
        <v>89</v>
      </c>
      <c r="G1" s="8" t="s">
        <v>96</v>
      </c>
      <c r="H1" s="9" t="s">
        <v>95</v>
      </c>
      <c r="I1" s="8" t="s">
        <v>98</v>
      </c>
      <c r="J1" s="9" t="s">
        <v>97</v>
      </c>
      <c r="K1" s="8" t="s">
        <v>101</v>
      </c>
      <c r="L1" s="9" t="s">
        <v>100</v>
      </c>
      <c r="M1" s="8" t="s">
        <v>103</v>
      </c>
      <c r="N1" s="9" t="s">
        <v>102</v>
      </c>
    </row>
    <row r="2" spans="1:14">
      <c r="A2">
        <v>104.60000000000001</v>
      </c>
      <c r="B2" t="s">
        <v>9</v>
      </c>
      <c r="E2">
        <v>3</v>
      </c>
      <c r="F2" s="10">
        <f>E2*A2</f>
        <v>313.8</v>
      </c>
      <c r="G2">
        <v>7</v>
      </c>
      <c r="H2" s="10">
        <f>G2*A2</f>
        <v>732.2</v>
      </c>
      <c r="I2">
        <v>9</v>
      </c>
      <c r="J2" s="10">
        <f>I2*A2</f>
        <v>941.40000000000009</v>
      </c>
      <c r="K2">
        <v>18</v>
      </c>
      <c r="L2" s="10">
        <f>K2*A2</f>
        <v>1882.8000000000002</v>
      </c>
      <c r="M2">
        <v>14</v>
      </c>
      <c r="N2" s="10">
        <f>M2*A2</f>
        <v>1464.4</v>
      </c>
    </row>
    <row r="3" spans="1:14">
      <c r="A3">
        <v>353.40000000000003</v>
      </c>
      <c r="B3" t="s">
        <v>10</v>
      </c>
      <c r="F3" s="10">
        <f t="shared" ref="F3:F33" si="0">E3*A3</f>
        <v>0</v>
      </c>
      <c r="H3" s="10">
        <f t="shared" ref="H3:H33" si="1">G3*A3</f>
        <v>0</v>
      </c>
      <c r="I3">
        <v>2</v>
      </c>
      <c r="J3" s="10">
        <f t="shared" ref="J3:J33" si="2">I3*A3</f>
        <v>706.80000000000007</v>
      </c>
      <c r="L3" s="10">
        <f t="shared" ref="L3:L33" si="3">K3*A3</f>
        <v>0</v>
      </c>
      <c r="N3" s="10">
        <f t="shared" ref="N3:N33" si="4">M3*A3</f>
        <v>0</v>
      </c>
    </row>
    <row r="4" spans="1:14">
      <c r="A4">
        <v>837.80000000000007</v>
      </c>
      <c r="B4" t="s">
        <v>11</v>
      </c>
      <c r="C4">
        <v>22</v>
      </c>
      <c r="D4" s="10">
        <f>C4*A4</f>
        <v>18431.600000000002</v>
      </c>
      <c r="E4">
        <v>11</v>
      </c>
      <c r="F4" s="10">
        <f t="shared" si="0"/>
        <v>9215.8000000000011</v>
      </c>
      <c r="H4" s="10">
        <f t="shared" si="1"/>
        <v>0</v>
      </c>
      <c r="I4">
        <v>9</v>
      </c>
      <c r="J4" s="10">
        <f t="shared" si="2"/>
        <v>7540.2000000000007</v>
      </c>
      <c r="K4">
        <v>10</v>
      </c>
      <c r="L4" s="10">
        <f t="shared" si="3"/>
        <v>8378</v>
      </c>
      <c r="M4">
        <v>4</v>
      </c>
      <c r="N4" s="10">
        <f t="shared" si="4"/>
        <v>3351.2000000000003</v>
      </c>
    </row>
    <row r="5" spans="1:14">
      <c r="A5">
        <v>1636.2</v>
      </c>
      <c r="B5" t="s">
        <v>12</v>
      </c>
      <c r="C5">
        <v>4</v>
      </c>
      <c r="D5" s="10">
        <f t="shared" ref="D5:D33" si="5">C5*A5</f>
        <v>6544.8</v>
      </c>
      <c r="F5" s="10">
        <f t="shared" si="0"/>
        <v>0</v>
      </c>
      <c r="H5" s="10">
        <f t="shared" si="1"/>
        <v>0</v>
      </c>
      <c r="I5">
        <v>4</v>
      </c>
      <c r="J5" s="10">
        <f t="shared" si="2"/>
        <v>6544.8</v>
      </c>
      <c r="L5" s="10">
        <f t="shared" si="3"/>
        <v>0</v>
      </c>
      <c r="N5" s="10">
        <f t="shared" si="4"/>
        <v>0</v>
      </c>
    </row>
    <row r="6" spans="1:14">
      <c r="A6">
        <v>2827.4</v>
      </c>
      <c r="B6" t="s">
        <v>13</v>
      </c>
      <c r="C6">
        <v>8</v>
      </c>
      <c r="D6" s="10">
        <f t="shared" si="5"/>
        <v>22619.200000000001</v>
      </c>
      <c r="F6" s="10">
        <f t="shared" si="0"/>
        <v>0</v>
      </c>
      <c r="H6" s="10">
        <f t="shared" si="1"/>
        <v>0</v>
      </c>
      <c r="J6" s="10">
        <f t="shared" si="2"/>
        <v>0</v>
      </c>
      <c r="L6" s="10">
        <f t="shared" si="3"/>
        <v>0</v>
      </c>
      <c r="N6" s="10">
        <f t="shared" si="4"/>
        <v>0</v>
      </c>
    </row>
    <row r="7" spans="1:14">
      <c r="A7">
        <v>176.60000000000002</v>
      </c>
      <c r="B7" t="s">
        <v>16</v>
      </c>
      <c r="D7" s="10">
        <f t="shared" si="5"/>
        <v>0</v>
      </c>
      <c r="E7">
        <v>6</v>
      </c>
      <c r="F7" s="10">
        <f t="shared" si="0"/>
        <v>1059.6000000000001</v>
      </c>
      <c r="G7">
        <v>8</v>
      </c>
      <c r="H7" s="10">
        <f t="shared" si="1"/>
        <v>1412.8000000000002</v>
      </c>
      <c r="J7" s="10">
        <f t="shared" si="2"/>
        <v>0</v>
      </c>
      <c r="L7" s="10">
        <f t="shared" si="3"/>
        <v>0</v>
      </c>
      <c r="M7">
        <v>5</v>
      </c>
      <c r="N7" s="10">
        <f t="shared" si="4"/>
        <v>883.00000000000011</v>
      </c>
    </row>
    <row r="8" spans="1:14">
      <c r="A8">
        <v>418.8</v>
      </c>
      <c r="B8" t="s">
        <v>17</v>
      </c>
      <c r="C8">
        <v>22</v>
      </c>
      <c r="D8" s="10">
        <f t="shared" si="5"/>
        <v>9213.6</v>
      </c>
      <c r="E8">
        <v>8</v>
      </c>
      <c r="F8" s="10">
        <f t="shared" si="0"/>
        <v>3350.4</v>
      </c>
      <c r="H8" s="10">
        <f t="shared" si="1"/>
        <v>0</v>
      </c>
      <c r="I8">
        <v>12</v>
      </c>
      <c r="J8" s="10">
        <f t="shared" si="2"/>
        <v>5025.6000000000004</v>
      </c>
      <c r="K8">
        <v>8</v>
      </c>
      <c r="L8" s="10">
        <f t="shared" si="3"/>
        <v>3350.4</v>
      </c>
      <c r="M8">
        <v>5</v>
      </c>
      <c r="N8" s="10">
        <f t="shared" si="4"/>
        <v>2094</v>
      </c>
    </row>
    <row r="9" spans="1:14">
      <c r="A9">
        <v>818</v>
      </c>
      <c r="B9" t="s">
        <v>18</v>
      </c>
      <c r="D9" s="10">
        <f t="shared" si="5"/>
        <v>0</v>
      </c>
      <c r="F9" s="10">
        <f t="shared" si="0"/>
        <v>0</v>
      </c>
      <c r="H9" s="10">
        <f t="shared" si="1"/>
        <v>0</v>
      </c>
      <c r="J9" s="10">
        <f t="shared" si="2"/>
        <v>0</v>
      </c>
      <c r="K9">
        <v>8</v>
      </c>
      <c r="L9" s="10">
        <f t="shared" si="3"/>
        <v>6544</v>
      </c>
      <c r="N9" s="10">
        <f t="shared" si="4"/>
        <v>0</v>
      </c>
    </row>
    <row r="10" spans="1:14">
      <c r="A10">
        <v>1413.6000000000001</v>
      </c>
      <c r="B10" t="s">
        <v>19</v>
      </c>
      <c r="D10" s="10">
        <f t="shared" si="5"/>
        <v>0</v>
      </c>
      <c r="E10">
        <v>10</v>
      </c>
      <c r="F10" s="10">
        <f t="shared" si="0"/>
        <v>14136.000000000002</v>
      </c>
      <c r="G10">
        <v>13</v>
      </c>
      <c r="H10" s="10">
        <f t="shared" si="1"/>
        <v>18376.800000000003</v>
      </c>
      <c r="I10">
        <v>14</v>
      </c>
      <c r="J10" s="10">
        <f t="shared" si="2"/>
        <v>19790.400000000001</v>
      </c>
      <c r="L10" s="10">
        <f t="shared" si="3"/>
        <v>0</v>
      </c>
      <c r="M10">
        <v>6</v>
      </c>
      <c r="N10" s="10">
        <f t="shared" si="4"/>
        <v>8481.6</v>
      </c>
    </row>
    <row r="11" spans="1:14">
      <c r="A11">
        <v>2244.8000000000002</v>
      </c>
      <c r="B11" t="s">
        <v>29</v>
      </c>
      <c r="D11" s="10">
        <f t="shared" si="5"/>
        <v>0</v>
      </c>
      <c r="F11" s="10">
        <f t="shared" si="0"/>
        <v>0</v>
      </c>
      <c r="G11">
        <v>12</v>
      </c>
      <c r="H11" s="10">
        <f t="shared" si="1"/>
        <v>26937.600000000002</v>
      </c>
      <c r="J11" s="10">
        <f t="shared" si="2"/>
        <v>0</v>
      </c>
      <c r="K11">
        <v>1</v>
      </c>
      <c r="L11" s="10">
        <f t="shared" si="3"/>
        <v>2244.8000000000002</v>
      </c>
      <c r="N11" s="10">
        <f t="shared" si="4"/>
        <v>0</v>
      </c>
    </row>
    <row r="12" spans="1:14">
      <c r="A12">
        <v>3351</v>
      </c>
      <c r="B12" t="s">
        <v>20</v>
      </c>
      <c r="C12">
        <v>5</v>
      </c>
      <c r="D12" s="10">
        <f t="shared" si="5"/>
        <v>16755</v>
      </c>
      <c r="E12">
        <v>3</v>
      </c>
      <c r="F12" s="10">
        <f t="shared" si="0"/>
        <v>10053</v>
      </c>
      <c r="G12">
        <v>13</v>
      </c>
      <c r="H12" s="10">
        <f t="shared" si="1"/>
        <v>43563</v>
      </c>
      <c r="I12">
        <v>3</v>
      </c>
      <c r="J12" s="10">
        <f t="shared" si="2"/>
        <v>10053</v>
      </c>
      <c r="L12" s="10">
        <f t="shared" si="3"/>
        <v>0</v>
      </c>
      <c r="M12">
        <v>1</v>
      </c>
      <c r="N12" s="10">
        <f t="shared" si="4"/>
        <v>3351</v>
      </c>
    </row>
    <row r="13" spans="1:14">
      <c r="A13">
        <v>11309.6</v>
      </c>
      <c r="B13" t="s">
        <v>22</v>
      </c>
      <c r="D13" s="10">
        <f t="shared" si="5"/>
        <v>0</v>
      </c>
      <c r="E13">
        <v>6</v>
      </c>
      <c r="F13" s="10">
        <f t="shared" si="0"/>
        <v>67857.600000000006</v>
      </c>
      <c r="H13" s="10">
        <f t="shared" si="1"/>
        <v>0</v>
      </c>
      <c r="J13" s="10">
        <f t="shared" si="2"/>
        <v>0</v>
      </c>
      <c r="L13" s="10">
        <f t="shared" si="3"/>
        <v>0</v>
      </c>
      <c r="N13" s="10">
        <f t="shared" si="4"/>
        <v>0</v>
      </c>
    </row>
    <row r="14" spans="1:14">
      <c r="A14">
        <v>17959.400000000001</v>
      </c>
      <c r="B14" t="s">
        <v>25</v>
      </c>
      <c r="C14">
        <v>4</v>
      </c>
      <c r="D14" s="10">
        <f t="shared" si="5"/>
        <v>71837.600000000006</v>
      </c>
      <c r="F14" s="10">
        <f t="shared" si="0"/>
        <v>0</v>
      </c>
      <c r="H14" s="10">
        <f t="shared" si="1"/>
        <v>0</v>
      </c>
      <c r="J14" s="10">
        <f t="shared" si="2"/>
        <v>0</v>
      </c>
      <c r="L14" s="10">
        <f t="shared" si="3"/>
        <v>0</v>
      </c>
      <c r="N14" s="10">
        <f t="shared" si="4"/>
        <v>0</v>
      </c>
    </row>
    <row r="15" spans="1:14">
      <c r="A15" s="2">
        <v>119.2</v>
      </c>
      <c r="B15" s="6" t="s">
        <v>4</v>
      </c>
      <c r="C15" s="2">
        <v>3</v>
      </c>
      <c r="D15" s="10">
        <f t="shared" si="5"/>
        <v>357.6</v>
      </c>
      <c r="E15">
        <v>4</v>
      </c>
      <c r="F15" s="10">
        <f t="shared" si="0"/>
        <v>476.8</v>
      </c>
      <c r="H15" s="10">
        <f t="shared" si="1"/>
        <v>0</v>
      </c>
      <c r="I15">
        <v>3</v>
      </c>
      <c r="J15" s="10">
        <f t="shared" si="2"/>
        <v>357.6</v>
      </c>
      <c r="L15" s="10">
        <f t="shared" si="3"/>
        <v>0</v>
      </c>
      <c r="M15">
        <v>1</v>
      </c>
      <c r="N15" s="10">
        <f t="shared" si="4"/>
        <v>119.2</v>
      </c>
    </row>
    <row r="16" spans="1:14">
      <c r="A16" s="2">
        <v>954.40000000000009</v>
      </c>
      <c r="B16" s="6" t="s">
        <v>30</v>
      </c>
      <c r="C16" s="2"/>
      <c r="D16" s="10">
        <f t="shared" si="5"/>
        <v>0</v>
      </c>
      <c r="F16" s="10">
        <f t="shared" si="0"/>
        <v>0</v>
      </c>
      <c r="G16">
        <v>5</v>
      </c>
      <c r="H16" s="10">
        <f t="shared" si="1"/>
        <v>4772</v>
      </c>
      <c r="J16" s="10">
        <f t="shared" si="2"/>
        <v>0</v>
      </c>
      <c r="L16" s="10">
        <f t="shared" si="3"/>
        <v>0</v>
      </c>
      <c r="N16" s="10">
        <f t="shared" si="4"/>
        <v>0</v>
      </c>
    </row>
    <row r="17" spans="1:14">
      <c r="A17" s="2">
        <v>230.20000000000002</v>
      </c>
      <c r="B17" s="6" t="s">
        <v>28</v>
      </c>
      <c r="C17" s="2"/>
      <c r="D17" s="10">
        <f t="shared" si="5"/>
        <v>0</v>
      </c>
      <c r="E17">
        <v>1</v>
      </c>
      <c r="F17" s="10">
        <f t="shared" si="0"/>
        <v>230.20000000000002</v>
      </c>
      <c r="H17" s="10">
        <f t="shared" si="1"/>
        <v>0</v>
      </c>
      <c r="J17" s="10">
        <f t="shared" si="2"/>
        <v>0</v>
      </c>
      <c r="L17" s="10">
        <f t="shared" si="3"/>
        <v>0</v>
      </c>
      <c r="M17">
        <v>3</v>
      </c>
      <c r="N17" s="10">
        <f t="shared" si="4"/>
        <v>690.6</v>
      </c>
    </row>
    <row r="18" spans="1:14">
      <c r="A18" s="2">
        <v>3520</v>
      </c>
      <c r="B18" s="6" t="s">
        <v>31</v>
      </c>
      <c r="C18" s="2"/>
      <c r="D18" s="10">
        <f t="shared" si="5"/>
        <v>0</v>
      </c>
      <c r="F18" s="10">
        <f t="shared" si="0"/>
        <v>0</v>
      </c>
      <c r="G18">
        <v>2</v>
      </c>
      <c r="H18" s="10">
        <f t="shared" si="1"/>
        <v>7040</v>
      </c>
      <c r="J18" s="10">
        <f t="shared" si="2"/>
        <v>0</v>
      </c>
      <c r="L18" s="10">
        <f t="shared" si="3"/>
        <v>0</v>
      </c>
      <c r="N18" s="10">
        <f t="shared" si="4"/>
        <v>0</v>
      </c>
    </row>
    <row r="19" spans="1:14">
      <c r="A19" s="2">
        <v>1260</v>
      </c>
      <c r="B19" s="6" t="s">
        <v>33</v>
      </c>
      <c r="C19" s="2"/>
      <c r="D19" s="10">
        <f t="shared" si="5"/>
        <v>0</v>
      </c>
      <c r="F19" s="10">
        <f t="shared" si="0"/>
        <v>0</v>
      </c>
      <c r="H19" s="10">
        <f t="shared" si="1"/>
        <v>0</v>
      </c>
      <c r="I19">
        <v>1</v>
      </c>
      <c r="J19" s="10">
        <f t="shared" si="2"/>
        <v>1260</v>
      </c>
      <c r="L19" s="10">
        <f t="shared" si="3"/>
        <v>0</v>
      </c>
      <c r="N19" s="10">
        <f t="shared" si="4"/>
        <v>0</v>
      </c>
    </row>
    <row r="20" spans="1:14">
      <c r="A20">
        <v>499.57799999999997</v>
      </c>
      <c r="B20" s="4" t="s">
        <v>23</v>
      </c>
      <c r="C20" s="2">
        <v>2</v>
      </c>
      <c r="D20" s="10">
        <f t="shared" si="5"/>
        <v>999.15599999999995</v>
      </c>
      <c r="E20">
        <v>2</v>
      </c>
      <c r="F20" s="10">
        <f t="shared" si="0"/>
        <v>999.15599999999995</v>
      </c>
      <c r="G20">
        <v>1</v>
      </c>
      <c r="H20" s="10">
        <f t="shared" si="1"/>
        <v>499.57799999999997</v>
      </c>
      <c r="I20">
        <v>2</v>
      </c>
      <c r="J20" s="10">
        <f t="shared" si="2"/>
        <v>999.15599999999995</v>
      </c>
      <c r="L20" s="10">
        <f t="shared" si="3"/>
        <v>0</v>
      </c>
      <c r="M20">
        <v>1</v>
      </c>
      <c r="N20" s="10">
        <f t="shared" si="4"/>
        <v>499.57799999999997</v>
      </c>
    </row>
    <row r="21" spans="1:14">
      <c r="A21">
        <v>16375.909557329998</v>
      </c>
      <c r="B21" s="4" t="s">
        <v>39</v>
      </c>
      <c r="C21" s="2"/>
      <c r="D21" s="10">
        <f t="shared" si="5"/>
        <v>0</v>
      </c>
      <c r="E21">
        <v>1</v>
      </c>
      <c r="F21" s="10">
        <f t="shared" si="0"/>
        <v>16375.909557329998</v>
      </c>
      <c r="H21" s="10">
        <f t="shared" si="1"/>
        <v>0</v>
      </c>
      <c r="J21" s="10">
        <f t="shared" si="2"/>
        <v>0</v>
      </c>
      <c r="L21" s="10">
        <f t="shared" si="3"/>
        <v>0</v>
      </c>
      <c r="N21" s="10">
        <f t="shared" si="4"/>
        <v>0</v>
      </c>
    </row>
    <row r="22" spans="1:14">
      <c r="A22">
        <v>959.18975999999986</v>
      </c>
      <c r="B22" s="4" t="s">
        <v>37</v>
      </c>
      <c r="C22" s="2"/>
      <c r="D22" s="10">
        <f t="shared" si="5"/>
        <v>0</v>
      </c>
      <c r="F22" s="10">
        <f t="shared" si="0"/>
        <v>0</v>
      </c>
      <c r="H22" s="10">
        <f t="shared" si="1"/>
        <v>0</v>
      </c>
      <c r="J22" s="10">
        <f t="shared" si="2"/>
        <v>0</v>
      </c>
      <c r="L22" s="10">
        <f t="shared" si="3"/>
        <v>0</v>
      </c>
      <c r="M22">
        <v>1</v>
      </c>
      <c r="N22" s="10">
        <f t="shared" si="4"/>
        <v>959.18975999999986</v>
      </c>
    </row>
    <row r="23" spans="1:14">
      <c r="A23">
        <v>2306.7314740799993</v>
      </c>
      <c r="B23" s="4" t="s">
        <v>38</v>
      </c>
      <c r="C23" s="2"/>
      <c r="D23" s="10">
        <f t="shared" si="5"/>
        <v>0</v>
      </c>
      <c r="F23" s="10">
        <f t="shared" si="0"/>
        <v>0</v>
      </c>
      <c r="H23" s="10">
        <f t="shared" si="1"/>
        <v>0</v>
      </c>
      <c r="J23" s="10">
        <f t="shared" si="2"/>
        <v>0</v>
      </c>
      <c r="L23" s="10">
        <f t="shared" si="3"/>
        <v>0</v>
      </c>
      <c r="M23">
        <v>1</v>
      </c>
      <c r="N23" s="10">
        <f t="shared" si="4"/>
        <v>2306.7314740799993</v>
      </c>
    </row>
    <row r="24" spans="1:14">
      <c r="A24">
        <v>2226.1468886718749</v>
      </c>
      <c r="B24" s="4" t="s">
        <v>35</v>
      </c>
      <c r="C24" s="2"/>
      <c r="D24" s="10">
        <f t="shared" si="5"/>
        <v>0</v>
      </c>
      <c r="F24" s="10">
        <f t="shared" si="0"/>
        <v>0</v>
      </c>
      <c r="H24" s="10">
        <f t="shared" si="1"/>
        <v>0</v>
      </c>
      <c r="J24" s="10">
        <f t="shared" si="2"/>
        <v>0</v>
      </c>
      <c r="K24">
        <v>1</v>
      </c>
      <c r="L24" s="10">
        <f t="shared" si="3"/>
        <v>2226.1468886718749</v>
      </c>
      <c r="N24" s="10">
        <f t="shared" si="4"/>
        <v>0</v>
      </c>
    </row>
    <row r="25" spans="1:14">
      <c r="A25">
        <v>3291.1983196987503</v>
      </c>
      <c r="B25" s="4" t="s">
        <v>36</v>
      </c>
      <c r="C25" s="2"/>
      <c r="D25" s="10">
        <f t="shared" si="5"/>
        <v>0</v>
      </c>
      <c r="F25" s="10">
        <f t="shared" si="0"/>
        <v>0</v>
      </c>
      <c r="H25" s="10">
        <f t="shared" si="1"/>
        <v>0</v>
      </c>
      <c r="J25" s="10">
        <f t="shared" si="2"/>
        <v>0</v>
      </c>
      <c r="K25">
        <v>1</v>
      </c>
      <c r="L25" s="10">
        <f t="shared" si="3"/>
        <v>3291.1983196987503</v>
      </c>
      <c r="N25" s="10">
        <f t="shared" si="4"/>
        <v>0</v>
      </c>
    </row>
    <row r="26" spans="1:14">
      <c r="A26">
        <v>364.64569000546874</v>
      </c>
      <c r="B26" s="4" t="s">
        <v>32</v>
      </c>
      <c r="C26" s="2"/>
      <c r="D26" s="10">
        <f t="shared" si="5"/>
        <v>0</v>
      </c>
      <c r="F26" s="10">
        <f t="shared" si="0"/>
        <v>0</v>
      </c>
      <c r="H26" s="10">
        <f t="shared" si="1"/>
        <v>0</v>
      </c>
      <c r="I26">
        <v>1</v>
      </c>
      <c r="J26" s="10">
        <f t="shared" si="2"/>
        <v>364.64569000546874</v>
      </c>
      <c r="L26" s="10">
        <f t="shared" si="3"/>
        <v>0</v>
      </c>
      <c r="N26" s="10">
        <f t="shared" si="4"/>
        <v>0</v>
      </c>
    </row>
    <row r="27" spans="1:14">
      <c r="A27">
        <v>5242.70641806</v>
      </c>
      <c r="B27" s="4" t="s">
        <v>34</v>
      </c>
      <c r="C27" s="2"/>
      <c r="D27" s="10">
        <f t="shared" si="5"/>
        <v>0</v>
      </c>
      <c r="F27" s="10">
        <f t="shared" si="0"/>
        <v>0</v>
      </c>
      <c r="H27" s="10">
        <f t="shared" si="1"/>
        <v>0</v>
      </c>
      <c r="I27">
        <v>1</v>
      </c>
      <c r="J27" s="10">
        <f t="shared" si="2"/>
        <v>5242.70641806</v>
      </c>
      <c r="L27" s="10">
        <f t="shared" si="3"/>
        <v>0</v>
      </c>
      <c r="N27" s="10">
        <f t="shared" si="4"/>
        <v>0</v>
      </c>
    </row>
    <row r="28" spans="1:14">
      <c r="A28" s="2">
        <v>230.20000000000002</v>
      </c>
      <c r="B28" s="5" t="s">
        <v>24</v>
      </c>
      <c r="C28" s="2">
        <v>1</v>
      </c>
      <c r="D28" s="10">
        <f t="shared" si="5"/>
        <v>230.20000000000002</v>
      </c>
      <c r="E28">
        <v>2</v>
      </c>
      <c r="F28" s="10">
        <f t="shared" si="0"/>
        <v>460.40000000000003</v>
      </c>
      <c r="H28" s="10">
        <f t="shared" si="1"/>
        <v>0</v>
      </c>
      <c r="J28" s="10">
        <f t="shared" si="2"/>
        <v>0</v>
      </c>
      <c r="L28" s="10">
        <f t="shared" si="3"/>
        <v>0</v>
      </c>
      <c r="N28" s="10">
        <f t="shared" si="4"/>
        <v>0</v>
      </c>
    </row>
    <row r="29" spans="1:14">
      <c r="A29">
        <v>1413.6000000000001</v>
      </c>
      <c r="B29" s="3" t="s">
        <v>2</v>
      </c>
      <c r="C29">
        <v>11</v>
      </c>
      <c r="D29" s="10">
        <f t="shared" si="5"/>
        <v>15549.600000000002</v>
      </c>
      <c r="E29">
        <v>1</v>
      </c>
      <c r="F29" s="10">
        <f t="shared" si="0"/>
        <v>1413.6000000000001</v>
      </c>
      <c r="H29" s="10">
        <f t="shared" si="1"/>
        <v>0</v>
      </c>
      <c r="I29">
        <v>12</v>
      </c>
      <c r="J29" s="10">
        <f t="shared" si="2"/>
        <v>16963.2</v>
      </c>
      <c r="L29" s="10">
        <f t="shared" si="3"/>
        <v>0</v>
      </c>
      <c r="M29">
        <v>8</v>
      </c>
      <c r="N29" s="10">
        <f t="shared" si="4"/>
        <v>11308.800000000001</v>
      </c>
    </row>
    <row r="30" spans="1:14">
      <c r="A30">
        <v>3351</v>
      </c>
      <c r="B30" s="3" t="s">
        <v>1</v>
      </c>
      <c r="C30">
        <v>7</v>
      </c>
      <c r="D30" s="10">
        <f t="shared" si="5"/>
        <v>23457</v>
      </c>
      <c r="F30" s="10">
        <f t="shared" si="0"/>
        <v>0</v>
      </c>
      <c r="H30" s="10">
        <f t="shared" si="1"/>
        <v>0</v>
      </c>
      <c r="J30" s="10">
        <f t="shared" si="2"/>
        <v>0</v>
      </c>
      <c r="K30">
        <v>1</v>
      </c>
      <c r="L30" s="10">
        <f t="shared" si="3"/>
        <v>3351</v>
      </c>
      <c r="N30" s="10">
        <f t="shared" si="4"/>
        <v>0</v>
      </c>
    </row>
    <row r="31" spans="1:14">
      <c r="A31">
        <v>11309.6</v>
      </c>
      <c r="B31" s="3" t="s">
        <v>6</v>
      </c>
      <c r="D31" s="10">
        <f t="shared" si="5"/>
        <v>0</v>
      </c>
      <c r="F31" s="10">
        <f t="shared" si="0"/>
        <v>0</v>
      </c>
      <c r="G31">
        <v>6</v>
      </c>
      <c r="H31" s="10">
        <f t="shared" si="1"/>
        <v>67857.600000000006</v>
      </c>
      <c r="J31" s="10">
        <f t="shared" si="2"/>
        <v>0</v>
      </c>
      <c r="L31" s="10">
        <f t="shared" si="3"/>
        <v>0</v>
      </c>
      <c r="N31" s="10">
        <f t="shared" si="4"/>
        <v>0</v>
      </c>
    </row>
    <row r="32" spans="1:14">
      <c r="A32">
        <v>17959.400000000001</v>
      </c>
      <c r="B32" s="3" t="s">
        <v>99</v>
      </c>
      <c r="D32" s="10">
        <f t="shared" si="5"/>
        <v>0</v>
      </c>
      <c r="F32" s="10">
        <f t="shared" si="0"/>
        <v>0</v>
      </c>
      <c r="H32" s="10">
        <f t="shared" si="1"/>
        <v>0</v>
      </c>
      <c r="I32">
        <v>9</v>
      </c>
      <c r="J32" s="10">
        <f t="shared" si="2"/>
        <v>161634.6</v>
      </c>
      <c r="L32" s="10">
        <f t="shared" si="3"/>
        <v>0</v>
      </c>
      <c r="N32" s="10">
        <f t="shared" si="4"/>
        <v>0</v>
      </c>
    </row>
    <row r="33" spans="1:14">
      <c r="A33">
        <v>6702</v>
      </c>
      <c r="B33" s="3" t="s">
        <v>8</v>
      </c>
      <c r="C33">
        <v>7</v>
      </c>
      <c r="D33" s="10">
        <f t="shared" si="5"/>
        <v>46914</v>
      </c>
      <c r="E33">
        <v>4</v>
      </c>
      <c r="F33" s="10">
        <f t="shared" si="0"/>
        <v>26808</v>
      </c>
      <c r="H33" s="10">
        <f t="shared" si="1"/>
        <v>0</v>
      </c>
      <c r="J33" s="10">
        <f t="shared" si="2"/>
        <v>0</v>
      </c>
      <c r="K33">
        <v>2</v>
      </c>
      <c r="L33" s="10">
        <f t="shared" si="3"/>
        <v>13404</v>
      </c>
      <c r="N33" s="10">
        <f t="shared" si="4"/>
        <v>0</v>
      </c>
    </row>
    <row r="34" spans="1:14">
      <c r="B34" t="s">
        <v>0</v>
      </c>
      <c r="C34">
        <v>100</v>
      </c>
      <c r="D34" s="11">
        <v>100</v>
      </c>
      <c r="E34">
        <v>100</v>
      </c>
      <c r="F34">
        <v>100</v>
      </c>
      <c r="G34">
        <v>100</v>
      </c>
      <c r="H34">
        <v>100</v>
      </c>
      <c r="I34">
        <v>100</v>
      </c>
      <c r="J34">
        <v>100</v>
      </c>
      <c r="K34">
        <v>100</v>
      </c>
      <c r="M34">
        <v>100</v>
      </c>
    </row>
    <row r="35" spans="1:14">
      <c r="B35" t="s">
        <v>92</v>
      </c>
      <c r="C35">
        <f>SUM(C2:C33)/100</f>
        <v>0.96</v>
      </c>
      <c r="E35">
        <f>SUM(E2:E33)/100</f>
        <v>0.62</v>
      </c>
      <c r="G35">
        <f>SUM(G2:G33)/100</f>
        <v>0.67</v>
      </c>
      <c r="I35">
        <f>SUM(I2:I33)/100</f>
        <v>0.82</v>
      </c>
      <c r="K35">
        <f>SUM(K2:K33)/100</f>
        <v>0.5</v>
      </c>
      <c r="M35">
        <f>SUM(M2:M33)/100</f>
        <v>0.5</v>
      </c>
    </row>
    <row r="36" spans="1:14">
      <c r="B36" s="7" t="s">
        <v>93</v>
      </c>
      <c r="C36" s="3">
        <f>SUM(C29:C33)/100</f>
        <v>0.25</v>
      </c>
      <c r="E36" s="3">
        <f>SUM(E28:E33)/100</f>
        <v>7.0000000000000007E-2</v>
      </c>
      <c r="F36" s="3"/>
      <c r="G36" s="3">
        <f>SUM(G28:G33)/100</f>
        <v>0.06</v>
      </c>
      <c r="H36" s="3"/>
      <c r="I36" s="3">
        <f>SUM(I28:I33)/100</f>
        <v>0.21</v>
      </c>
      <c r="J36" s="3"/>
      <c r="K36" s="3">
        <f>SUM(K28:K33)/100</f>
        <v>0.03</v>
      </c>
      <c r="L36" s="3"/>
      <c r="M36" s="3">
        <f>SUM(M28:M33)/100</f>
        <v>0.08</v>
      </c>
    </row>
    <row r="37" spans="1:14">
      <c r="B37" t="s">
        <v>94</v>
      </c>
      <c r="C37">
        <f>SUM(C2:C27)/100</f>
        <v>0.7</v>
      </c>
      <c r="E37">
        <f t="shared" ref="E37:M37" si="6">SUM(E2:E27)/100</f>
        <v>0.55000000000000004</v>
      </c>
      <c r="G37">
        <f t="shared" si="6"/>
        <v>0.61</v>
      </c>
      <c r="I37">
        <f t="shared" si="6"/>
        <v>0.61</v>
      </c>
      <c r="K37">
        <f t="shared" si="6"/>
        <v>0.47</v>
      </c>
      <c r="M37">
        <f t="shared" si="6"/>
        <v>0.42</v>
      </c>
    </row>
    <row r="39" spans="1:14">
      <c r="B39" s="10" t="s">
        <v>87</v>
      </c>
      <c r="D39" s="10">
        <f>SUM(D2:D33)/100</f>
        <v>2329.0935600000003</v>
      </c>
      <c r="F39" s="10">
        <f>SUM(F2:F33)/100</f>
        <v>1527.5026555733002</v>
      </c>
      <c r="H39" s="10">
        <f>SUM(H2:H33)/100</f>
        <v>1711.91578</v>
      </c>
      <c r="J39" s="10">
        <f>SUM(J2:J33)/100</f>
        <v>2374.241081080655</v>
      </c>
      <c r="L39" s="10">
        <f>SUM(L2:L33)/100</f>
        <v>446.72345208370621</v>
      </c>
      <c r="N39" s="10">
        <f>SUM(N2:N33)/100</f>
        <v>355.09299234080004</v>
      </c>
    </row>
    <row r="40" spans="1:14">
      <c r="B40" s="10" t="s">
        <v>90</v>
      </c>
      <c r="D40" s="10">
        <f>SUM(D28:D33)/100</f>
        <v>861.50800000000004</v>
      </c>
      <c r="F40" s="10">
        <f>SUM(F28:F33)/100</f>
        <v>286.82</v>
      </c>
      <c r="H40" s="10">
        <f>SUM(H28:H33)/100</f>
        <v>678.57600000000002</v>
      </c>
      <c r="J40" s="10">
        <f>SUM(J28:J33)/100</f>
        <v>1785.9780000000001</v>
      </c>
      <c r="L40" s="10">
        <f>SUM(L28:L33)/100</f>
        <v>167.55</v>
      </c>
      <c r="N40" s="10">
        <f>SUM(N28:N33)/100</f>
        <v>113.08800000000001</v>
      </c>
    </row>
    <row r="41" spans="1:14">
      <c r="B41" s="10" t="s">
        <v>91</v>
      </c>
      <c r="D41" s="10">
        <f>D39-D40</f>
        <v>1467.5855600000002</v>
      </c>
      <c r="F41" s="10">
        <f>F39-F40</f>
        <v>1240.6826555733003</v>
      </c>
      <c r="H41" s="10">
        <f>H39-H40</f>
        <v>1033.33978</v>
      </c>
      <c r="J41" s="10">
        <f>J39-J40</f>
        <v>588.26308108065496</v>
      </c>
      <c r="L41" s="10">
        <f>L39-L40</f>
        <v>279.1734520837062</v>
      </c>
      <c r="N41" s="10">
        <f>N39-N40</f>
        <v>242.00499234080002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zoomScale="125" zoomScaleNormal="125" zoomScalePageLayoutView="125" workbookViewId="0">
      <selection activeCell="B46" sqref="B46:D48"/>
    </sheetView>
  </sheetViews>
  <sheetFormatPr baseColWidth="10" defaultRowHeight="15" x14ac:dyDescent="0"/>
  <cols>
    <col min="1" max="1" width="21.6640625" customWidth="1"/>
    <col min="2" max="2" width="25" customWidth="1"/>
    <col min="3" max="3" width="15.5" customWidth="1"/>
    <col min="4" max="4" width="16.5" customWidth="1"/>
    <col min="5" max="5" width="14" customWidth="1"/>
    <col min="6" max="8" width="15.33203125" customWidth="1"/>
    <col min="9" max="9" width="14.83203125" customWidth="1"/>
    <col min="10" max="10" width="16.33203125" customWidth="1"/>
    <col min="11" max="11" width="16.1640625" customWidth="1"/>
    <col min="12" max="12" width="15.83203125" customWidth="1"/>
    <col min="13" max="13" width="15.33203125" customWidth="1"/>
    <col min="14" max="14" width="15" customWidth="1"/>
  </cols>
  <sheetData>
    <row r="1" spans="1:14" ht="18">
      <c r="A1" t="s">
        <v>86</v>
      </c>
      <c r="B1" s="1" t="s">
        <v>63</v>
      </c>
      <c r="C1" s="8" t="s">
        <v>104</v>
      </c>
      <c r="D1" s="9" t="s">
        <v>105</v>
      </c>
      <c r="E1" s="8" t="s">
        <v>106</v>
      </c>
      <c r="F1" s="9" t="s">
        <v>107</v>
      </c>
      <c r="G1" s="8" t="s">
        <v>108</v>
      </c>
      <c r="H1" s="9" t="s">
        <v>109</v>
      </c>
      <c r="I1" s="8" t="s">
        <v>110</v>
      </c>
      <c r="J1" s="9" t="s">
        <v>111</v>
      </c>
      <c r="K1" s="8" t="s">
        <v>112</v>
      </c>
      <c r="L1" s="9" t="s">
        <v>113</v>
      </c>
      <c r="M1" s="8" t="s">
        <v>114</v>
      </c>
      <c r="N1" s="9" t="s">
        <v>115</v>
      </c>
    </row>
    <row r="2" spans="1:14">
      <c r="A2">
        <v>104.60000000000001</v>
      </c>
      <c r="B2" t="s">
        <v>9</v>
      </c>
      <c r="C2">
        <v>4</v>
      </c>
      <c r="D2" s="10">
        <f>C2*A2</f>
        <v>418.40000000000003</v>
      </c>
      <c r="E2">
        <v>7</v>
      </c>
      <c r="F2" s="10">
        <f>E2*A2</f>
        <v>732.2</v>
      </c>
      <c r="G2">
        <v>15</v>
      </c>
      <c r="H2" s="10">
        <f>G2*A2</f>
        <v>1569.0000000000002</v>
      </c>
      <c r="I2">
        <v>17</v>
      </c>
      <c r="J2" s="10">
        <f>I2*A2</f>
        <v>1778.2</v>
      </c>
      <c r="K2">
        <v>32</v>
      </c>
      <c r="L2" s="10">
        <f>K2*A2</f>
        <v>3347.2000000000003</v>
      </c>
      <c r="M2">
        <v>19</v>
      </c>
      <c r="N2" s="10">
        <f>M2*A2</f>
        <v>1987.4</v>
      </c>
    </row>
    <row r="3" spans="1:14">
      <c r="A3">
        <v>353.40000000000003</v>
      </c>
      <c r="B3" t="s">
        <v>10</v>
      </c>
      <c r="D3" s="10">
        <f t="shared" ref="D3:D40" si="0">C3*A3</f>
        <v>0</v>
      </c>
      <c r="E3">
        <v>5</v>
      </c>
      <c r="F3" s="10">
        <f t="shared" ref="F3:F40" si="1">E3*A3</f>
        <v>1767.0000000000002</v>
      </c>
      <c r="H3" s="10">
        <f t="shared" ref="H3:H40" si="2">G3*A3</f>
        <v>0</v>
      </c>
      <c r="J3" s="10">
        <f t="shared" ref="J3:J40" si="3">I3*A3</f>
        <v>0</v>
      </c>
      <c r="L3" s="10">
        <f t="shared" ref="L3:L40" si="4">K3*A3</f>
        <v>0</v>
      </c>
      <c r="N3" s="10">
        <f t="shared" ref="N3:N40" si="5">M3*A3</f>
        <v>0</v>
      </c>
    </row>
    <row r="4" spans="1:14">
      <c r="A4">
        <v>837.80000000000007</v>
      </c>
      <c r="B4" t="s">
        <v>11</v>
      </c>
      <c r="C4">
        <v>12</v>
      </c>
      <c r="D4" s="10">
        <f t="shared" si="0"/>
        <v>10053.6</v>
      </c>
      <c r="F4" s="10">
        <f t="shared" si="1"/>
        <v>0</v>
      </c>
      <c r="G4">
        <v>6</v>
      </c>
      <c r="H4" s="10">
        <f t="shared" si="2"/>
        <v>5026.8</v>
      </c>
      <c r="I4">
        <v>7</v>
      </c>
      <c r="J4" s="10">
        <f t="shared" si="3"/>
        <v>5864.6</v>
      </c>
      <c r="K4">
        <v>15</v>
      </c>
      <c r="L4" s="10">
        <f t="shared" si="4"/>
        <v>12567.000000000002</v>
      </c>
      <c r="M4">
        <v>12</v>
      </c>
      <c r="N4" s="10">
        <f t="shared" si="5"/>
        <v>10053.6</v>
      </c>
    </row>
    <row r="5" spans="1:14">
      <c r="A5">
        <v>2827.4</v>
      </c>
      <c r="B5" t="s">
        <v>13</v>
      </c>
      <c r="D5" s="10">
        <f t="shared" si="0"/>
        <v>0</v>
      </c>
      <c r="F5" s="10">
        <f t="shared" si="1"/>
        <v>0</v>
      </c>
      <c r="H5" s="10">
        <f t="shared" si="2"/>
        <v>0</v>
      </c>
      <c r="J5" s="10">
        <f t="shared" si="3"/>
        <v>0</v>
      </c>
      <c r="K5">
        <v>4</v>
      </c>
      <c r="L5" s="10">
        <f t="shared" si="4"/>
        <v>11309.6</v>
      </c>
      <c r="M5">
        <v>1</v>
      </c>
      <c r="N5" s="10">
        <f t="shared" si="5"/>
        <v>2827.4</v>
      </c>
    </row>
    <row r="6" spans="1:14">
      <c r="A6">
        <v>13089.800000000001</v>
      </c>
      <c r="B6" t="s">
        <v>14</v>
      </c>
      <c r="D6" s="10">
        <f t="shared" si="0"/>
        <v>0</v>
      </c>
      <c r="F6" s="10">
        <f t="shared" si="1"/>
        <v>0</v>
      </c>
      <c r="H6" s="10">
        <f t="shared" si="2"/>
        <v>0</v>
      </c>
      <c r="J6" s="10">
        <f t="shared" si="3"/>
        <v>0</v>
      </c>
      <c r="K6">
        <v>4</v>
      </c>
      <c r="L6" s="10">
        <f t="shared" si="4"/>
        <v>52359.200000000004</v>
      </c>
      <c r="M6">
        <v>2</v>
      </c>
      <c r="N6" s="10">
        <f t="shared" si="5"/>
        <v>26179.600000000002</v>
      </c>
    </row>
    <row r="7" spans="1:14">
      <c r="A7">
        <v>52.400000000000006</v>
      </c>
      <c r="B7" t="s">
        <v>15</v>
      </c>
      <c r="D7" s="10">
        <f t="shared" si="0"/>
        <v>0</v>
      </c>
      <c r="F7" s="10">
        <f t="shared" si="1"/>
        <v>0</v>
      </c>
      <c r="H7" s="10">
        <f t="shared" si="2"/>
        <v>0</v>
      </c>
      <c r="I7">
        <v>2</v>
      </c>
      <c r="J7" s="10">
        <f t="shared" si="3"/>
        <v>104.80000000000001</v>
      </c>
      <c r="K7">
        <v>2</v>
      </c>
      <c r="L7" s="10">
        <f t="shared" si="4"/>
        <v>104.80000000000001</v>
      </c>
      <c r="N7" s="10">
        <f t="shared" si="5"/>
        <v>0</v>
      </c>
    </row>
    <row r="8" spans="1:14">
      <c r="A8">
        <v>176.60000000000002</v>
      </c>
      <c r="B8" t="s">
        <v>16</v>
      </c>
      <c r="C8">
        <v>17</v>
      </c>
      <c r="D8" s="10">
        <f t="shared" si="0"/>
        <v>3002.2000000000003</v>
      </c>
      <c r="E8">
        <v>8</v>
      </c>
      <c r="F8" s="10">
        <f t="shared" si="1"/>
        <v>1412.8000000000002</v>
      </c>
      <c r="H8" s="10">
        <f t="shared" si="2"/>
        <v>0</v>
      </c>
      <c r="I8">
        <v>1</v>
      </c>
      <c r="J8" s="10">
        <f t="shared" si="3"/>
        <v>176.60000000000002</v>
      </c>
      <c r="K8">
        <v>4</v>
      </c>
      <c r="L8" s="10">
        <f t="shared" si="4"/>
        <v>706.40000000000009</v>
      </c>
      <c r="M8">
        <v>6</v>
      </c>
      <c r="N8" s="10">
        <f t="shared" si="5"/>
        <v>1059.6000000000001</v>
      </c>
    </row>
    <row r="9" spans="1:14">
      <c r="A9">
        <v>418.8</v>
      </c>
      <c r="B9" t="s">
        <v>17</v>
      </c>
      <c r="D9" s="10">
        <f t="shared" si="0"/>
        <v>0</v>
      </c>
      <c r="E9">
        <v>7</v>
      </c>
      <c r="F9" s="10">
        <f t="shared" si="1"/>
        <v>2931.6</v>
      </c>
      <c r="G9">
        <v>5</v>
      </c>
      <c r="H9" s="10">
        <f t="shared" si="2"/>
        <v>2094</v>
      </c>
      <c r="J9" s="10">
        <f t="shared" si="3"/>
        <v>0</v>
      </c>
      <c r="K9">
        <v>5</v>
      </c>
      <c r="L9" s="10">
        <f t="shared" si="4"/>
        <v>2094</v>
      </c>
      <c r="N9" s="10">
        <f t="shared" si="5"/>
        <v>0</v>
      </c>
    </row>
    <row r="10" spans="1:14">
      <c r="A10">
        <v>818</v>
      </c>
      <c r="B10" t="s">
        <v>18</v>
      </c>
      <c r="C10">
        <v>6</v>
      </c>
      <c r="D10" s="10">
        <f t="shared" si="0"/>
        <v>4908</v>
      </c>
      <c r="E10">
        <v>2</v>
      </c>
      <c r="F10" s="10">
        <f t="shared" si="1"/>
        <v>1636</v>
      </c>
      <c r="G10">
        <v>6</v>
      </c>
      <c r="H10" s="10">
        <f t="shared" si="2"/>
        <v>4908</v>
      </c>
      <c r="I10">
        <v>15</v>
      </c>
      <c r="J10" s="10">
        <f t="shared" si="3"/>
        <v>12270</v>
      </c>
      <c r="L10" s="10">
        <f t="shared" si="4"/>
        <v>0</v>
      </c>
      <c r="N10" s="10">
        <f t="shared" si="5"/>
        <v>0</v>
      </c>
    </row>
    <row r="11" spans="1:14">
      <c r="A11">
        <v>1413.6000000000001</v>
      </c>
      <c r="B11" t="s">
        <v>19</v>
      </c>
      <c r="D11" s="10">
        <f t="shared" si="0"/>
        <v>0</v>
      </c>
      <c r="E11">
        <v>1</v>
      </c>
      <c r="F11" s="10">
        <f t="shared" si="1"/>
        <v>1413.6000000000001</v>
      </c>
      <c r="G11">
        <v>7</v>
      </c>
      <c r="H11" s="10">
        <f t="shared" si="2"/>
        <v>9895.2000000000007</v>
      </c>
      <c r="I11">
        <v>5</v>
      </c>
      <c r="J11" s="10">
        <f t="shared" si="3"/>
        <v>7068.0000000000009</v>
      </c>
      <c r="K11">
        <v>11</v>
      </c>
      <c r="L11" s="10">
        <f t="shared" si="4"/>
        <v>15549.600000000002</v>
      </c>
      <c r="M11">
        <v>7</v>
      </c>
      <c r="N11" s="10">
        <f t="shared" si="5"/>
        <v>9895.2000000000007</v>
      </c>
    </row>
    <row r="12" spans="1:14">
      <c r="A12">
        <v>2244.8000000000002</v>
      </c>
      <c r="B12" t="s">
        <v>29</v>
      </c>
      <c r="C12">
        <v>3</v>
      </c>
      <c r="D12" s="10">
        <f t="shared" si="0"/>
        <v>6734.4000000000005</v>
      </c>
      <c r="F12" s="10">
        <f t="shared" si="1"/>
        <v>0</v>
      </c>
      <c r="H12" s="10">
        <f t="shared" si="2"/>
        <v>0</v>
      </c>
      <c r="J12" s="10">
        <f t="shared" si="3"/>
        <v>0</v>
      </c>
      <c r="L12" s="10">
        <f t="shared" si="4"/>
        <v>0</v>
      </c>
      <c r="N12" s="10">
        <f t="shared" si="5"/>
        <v>0</v>
      </c>
    </row>
    <row r="13" spans="1:14">
      <c r="A13">
        <v>3351</v>
      </c>
      <c r="B13" t="s">
        <v>20</v>
      </c>
      <c r="C13">
        <v>6</v>
      </c>
      <c r="D13" s="10">
        <f t="shared" si="0"/>
        <v>20106</v>
      </c>
      <c r="E13">
        <v>4</v>
      </c>
      <c r="F13" s="10">
        <f t="shared" si="1"/>
        <v>13404</v>
      </c>
      <c r="H13" s="10">
        <f t="shared" si="2"/>
        <v>0</v>
      </c>
      <c r="J13" s="10">
        <f t="shared" si="3"/>
        <v>0</v>
      </c>
      <c r="K13">
        <v>9</v>
      </c>
      <c r="L13" s="10">
        <f t="shared" si="4"/>
        <v>30159</v>
      </c>
      <c r="M13">
        <v>3</v>
      </c>
      <c r="N13" s="10">
        <f t="shared" si="5"/>
        <v>10053</v>
      </c>
    </row>
    <row r="14" spans="1:14">
      <c r="A14">
        <v>6544.8</v>
      </c>
      <c r="B14" t="s">
        <v>21</v>
      </c>
      <c r="D14" s="10">
        <f t="shared" si="0"/>
        <v>0</v>
      </c>
      <c r="F14" s="10">
        <f t="shared" si="1"/>
        <v>0</v>
      </c>
      <c r="G14">
        <v>1</v>
      </c>
      <c r="H14" s="10">
        <f t="shared" si="2"/>
        <v>6544.8</v>
      </c>
      <c r="I14">
        <v>9</v>
      </c>
      <c r="J14" s="10">
        <f t="shared" si="3"/>
        <v>58903.200000000004</v>
      </c>
      <c r="L14" s="10">
        <f t="shared" si="4"/>
        <v>0</v>
      </c>
      <c r="N14" s="10">
        <f t="shared" si="5"/>
        <v>0</v>
      </c>
    </row>
    <row r="15" spans="1:14">
      <c r="A15">
        <v>11309.6</v>
      </c>
      <c r="B15" t="s">
        <v>22</v>
      </c>
      <c r="D15" s="10">
        <f t="shared" si="0"/>
        <v>0</v>
      </c>
      <c r="E15">
        <v>3</v>
      </c>
      <c r="F15" s="10">
        <f t="shared" si="1"/>
        <v>33928.800000000003</v>
      </c>
      <c r="H15" s="10">
        <f t="shared" si="2"/>
        <v>0</v>
      </c>
      <c r="J15" s="10">
        <f t="shared" si="3"/>
        <v>0</v>
      </c>
      <c r="K15">
        <v>2</v>
      </c>
      <c r="L15" s="10">
        <f t="shared" si="4"/>
        <v>22619.200000000001</v>
      </c>
      <c r="N15" s="10">
        <f t="shared" si="5"/>
        <v>0</v>
      </c>
    </row>
    <row r="16" spans="1:14">
      <c r="A16">
        <v>6702</v>
      </c>
      <c r="B16" t="s">
        <v>47</v>
      </c>
      <c r="D16" s="10">
        <f t="shared" si="0"/>
        <v>0</v>
      </c>
      <c r="F16" s="10">
        <f t="shared" si="1"/>
        <v>0</v>
      </c>
      <c r="G16">
        <v>2</v>
      </c>
      <c r="H16" s="10">
        <f t="shared" si="2"/>
        <v>13404</v>
      </c>
      <c r="J16" s="10">
        <f t="shared" si="3"/>
        <v>0</v>
      </c>
      <c r="L16" s="10">
        <f t="shared" si="4"/>
        <v>0</v>
      </c>
      <c r="N16" s="10">
        <f t="shared" si="5"/>
        <v>0</v>
      </c>
    </row>
    <row r="17" spans="1:14">
      <c r="A17" s="2">
        <v>119.2</v>
      </c>
      <c r="B17" s="6" t="s">
        <v>4</v>
      </c>
      <c r="C17">
        <v>13</v>
      </c>
      <c r="D17" s="10">
        <f t="shared" si="0"/>
        <v>1549.6000000000001</v>
      </c>
      <c r="E17">
        <v>8</v>
      </c>
      <c r="F17" s="10">
        <f t="shared" si="1"/>
        <v>953.6</v>
      </c>
      <c r="G17">
        <v>1</v>
      </c>
      <c r="H17" s="10">
        <f t="shared" si="2"/>
        <v>119.2</v>
      </c>
      <c r="J17" s="10">
        <f t="shared" si="3"/>
        <v>0</v>
      </c>
      <c r="L17" s="10">
        <f t="shared" si="4"/>
        <v>0</v>
      </c>
      <c r="N17" s="10">
        <f t="shared" si="5"/>
        <v>0</v>
      </c>
    </row>
    <row r="18" spans="1:14">
      <c r="A18" s="2">
        <v>954.40000000000009</v>
      </c>
      <c r="B18" s="6" t="s">
        <v>30</v>
      </c>
      <c r="D18" s="10">
        <f t="shared" si="0"/>
        <v>0</v>
      </c>
      <c r="F18" s="10">
        <f t="shared" si="1"/>
        <v>0</v>
      </c>
      <c r="H18" s="10">
        <f t="shared" si="2"/>
        <v>0</v>
      </c>
      <c r="J18" s="10">
        <f t="shared" si="3"/>
        <v>0</v>
      </c>
      <c r="K18">
        <v>4</v>
      </c>
      <c r="L18" s="10">
        <f t="shared" si="4"/>
        <v>3817.6000000000004</v>
      </c>
      <c r="M18">
        <v>2</v>
      </c>
      <c r="N18" s="10">
        <f t="shared" si="5"/>
        <v>1908.8000000000002</v>
      </c>
    </row>
    <row r="19" spans="1:14">
      <c r="A19" s="2">
        <v>230.20000000000002</v>
      </c>
      <c r="B19" s="6" t="s">
        <v>28</v>
      </c>
      <c r="D19" s="10">
        <f t="shared" si="0"/>
        <v>0</v>
      </c>
      <c r="F19" s="10">
        <f t="shared" si="1"/>
        <v>0</v>
      </c>
      <c r="G19">
        <v>2</v>
      </c>
      <c r="H19" s="10">
        <f t="shared" si="2"/>
        <v>460.40000000000003</v>
      </c>
      <c r="I19">
        <v>1</v>
      </c>
      <c r="J19" s="10">
        <f t="shared" si="3"/>
        <v>230.20000000000002</v>
      </c>
      <c r="L19" s="10">
        <f t="shared" si="4"/>
        <v>0</v>
      </c>
      <c r="N19" s="10">
        <f t="shared" si="5"/>
        <v>0</v>
      </c>
    </row>
    <row r="20" spans="1:14">
      <c r="A20" s="2">
        <v>1487.4</v>
      </c>
      <c r="B20" s="6" t="s">
        <v>42</v>
      </c>
      <c r="C20">
        <v>1</v>
      </c>
      <c r="D20" s="10">
        <f t="shared" si="0"/>
        <v>1487.4</v>
      </c>
      <c r="E20">
        <v>1</v>
      </c>
      <c r="F20" s="10">
        <f t="shared" si="1"/>
        <v>1487.4</v>
      </c>
      <c r="G20">
        <v>3</v>
      </c>
      <c r="H20" s="10">
        <f t="shared" si="2"/>
        <v>4462.2000000000007</v>
      </c>
      <c r="I20">
        <v>3</v>
      </c>
      <c r="J20" s="10">
        <f t="shared" si="3"/>
        <v>4462.2000000000007</v>
      </c>
      <c r="K20">
        <v>1</v>
      </c>
      <c r="L20" s="10">
        <f t="shared" si="4"/>
        <v>1487.4</v>
      </c>
      <c r="N20" s="10">
        <f t="shared" si="5"/>
        <v>0</v>
      </c>
    </row>
    <row r="21" spans="1:14">
      <c r="A21">
        <v>499.57799999999997</v>
      </c>
      <c r="B21" s="4" t="s">
        <v>23</v>
      </c>
      <c r="D21" s="10">
        <f t="shared" si="0"/>
        <v>0</v>
      </c>
      <c r="E21">
        <v>1</v>
      </c>
      <c r="F21" s="10">
        <f t="shared" si="1"/>
        <v>499.57799999999997</v>
      </c>
      <c r="H21" s="10">
        <f t="shared" si="2"/>
        <v>0</v>
      </c>
      <c r="J21" s="10">
        <f t="shared" si="3"/>
        <v>0</v>
      </c>
      <c r="K21">
        <v>3</v>
      </c>
      <c r="L21" s="10">
        <f t="shared" si="4"/>
        <v>1498.7339999999999</v>
      </c>
      <c r="N21" s="10">
        <f t="shared" si="5"/>
        <v>0</v>
      </c>
    </row>
    <row r="22" spans="1:14">
      <c r="A22">
        <v>25.416030750000001</v>
      </c>
      <c r="B22" s="4" t="s">
        <v>54</v>
      </c>
      <c r="D22" s="10">
        <f t="shared" si="0"/>
        <v>0</v>
      </c>
      <c r="F22" s="10">
        <f t="shared" si="1"/>
        <v>0</v>
      </c>
      <c r="H22" s="10">
        <f t="shared" si="2"/>
        <v>0</v>
      </c>
      <c r="I22">
        <v>3</v>
      </c>
      <c r="J22" s="10">
        <f t="shared" si="3"/>
        <v>76.248092249999999</v>
      </c>
      <c r="L22" s="10">
        <f t="shared" si="4"/>
        <v>0</v>
      </c>
      <c r="N22" s="10">
        <f t="shared" si="5"/>
        <v>0</v>
      </c>
    </row>
    <row r="23" spans="1:14">
      <c r="A23">
        <v>487.2602799375</v>
      </c>
      <c r="B23" s="4" t="s">
        <v>45</v>
      </c>
      <c r="D23" s="10">
        <f t="shared" si="0"/>
        <v>0</v>
      </c>
      <c r="F23" s="10">
        <f t="shared" si="1"/>
        <v>0</v>
      </c>
      <c r="G23">
        <v>1</v>
      </c>
      <c r="H23" s="10">
        <f t="shared" si="2"/>
        <v>487.2602799375</v>
      </c>
      <c r="J23" s="10">
        <f t="shared" si="3"/>
        <v>0</v>
      </c>
      <c r="L23" s="10">
        <f t="shared" si="4"/>
        <v>0</v>
      </c>
      <c r="N23" s="10">
        <f t="shared" si="5"/>
        <v>0</v>
      </c>
    </row>
    <row r="24" spans="1:14">
      <c r="A24">
        <v>69062.821897078116</v>
      </c>
      <c r="B24" s="4" t="s">
        <v>46</v>
      </c>
      <c r="D24" s="10">
        <f t="shared" si="0"/>
        <v>0</v>
      </c>
      <c r="F24" s="10">
        <f t="shared" si="1"/>
        <v>0</v>
      </c>
      <c r="G24">
        <v>1</v>
      </c>
      <c r="H24" s="10">
        <f t="shared" si="2"/>
        <v>69062.821897078116</v>
      </c>
      <c r="J24" s="10">
        <f t="shared" si="3"/>
        <v>0</v>
      </c>
      <c r="L24" s="10">
        <f t="shared" si="4"/>
        <v>0</v>
      </c>
      <c r="N24" s="10">
        <f t="shared" si="5"/>
        <v>0</v>
      </c>
    </row>
    <row r="25" spans="1:14">
      <c r="A25">
        <v>6009.1739729999999</v>
      </c>
      <c r="B25" s="4" t="s">
        <v>44</v>
      </c>
      <c r="D25" s="10">
        <f t="shared" si="0"/>
        <v>0</v>
      </c>
      <c r="E25">
        <v>1</v>
      </c>
      <c r="F25" s="10">
        <f t="shared" si="1"/>
        <v>6009.1739729999999</v>
      </c>
      <c r="H25" s="10">
        <f t="shared" si="2"/>
        <v>0</v>
      </c>
      <c r="J25" s="10">
        <f t="shared" si="3"/>
        <v>0</v>
      </c>
      <c r="L25" s="10">
        <f t="shared" si="4"/>
        <v>0</v>
      </c>
      <c r="N25" s="10">
        <f t="shared" si="5"/>
        <v>0</v>
      </c>
    </row>
    <row r="26" spans="1:14">
      <c r="A26">
        <v>3765.8630018006997</v>
      </c>
      <c r="B26" s="4" t="s">
        <v>49</v>
      </c>
      <c r="D26" s="10">
        <f t="shared" si="0"/>
        <v>0</v>
      </c>
      <c r="F26" s="10">
        <f t="shared" si="1"/>
        <v>0</v>
      </c>
      <c r="G26">
        <v>2</v>
      </c>
      <c r="H26" s="10">
        <f t="shared" si="2"/>
        <v>7531.7260036013995</v>
      </c>
      <c r="J26" s="10">
        <f t="shared" si="3"/>
        <v>0</v>
      </c>
      <c r="L26" s="10">
        <f t="shared" si="4"/>
        <v>0</v>
      </c>
      <c r="N26" s="10">
        <f t="shared" si="5"/>
        <v>0</v>
      </c>
    </row>
    <row r="27" spans="1:14">
      <c r="A27">
        <v>974.55178350000006</v>
      </c>
      <c r="B27" s="4" t="s">
        <v>41</v>
      </c>
      <c r="C27">
        <v>9</v>
      </c>
      <c r="D27" s="10">
        <f t="shared" si="0"/>
        <v>8770.9660514999996</v>
      </c>
      <c r="E27">
        <v>3</v>
      </c>
      <c r="F27" s="10">
        <f t="shared" si="1"/>
        <v>2923.6553505000002</v>
      </c>
      <c r="H27" s="10">
        <f t="shared" si="2"/>
        <v>0</v>
      </c>
      <c r="J27" s="10">
        <f t="shared" si="3"/>
        <v>0</v>
      </c>
      <c r="L27" s="10">
        <f t="shared" si="4"/>
        <v>0</v>
      </c>
      <c r="N27" s="10">
        <f t="shared" si="5"/>
        <v>0</v>
      </c>
    </row>
    <row r="28" spans="1:14">
      <c r="A28">
        <v>11037.395319375</v>
      </c>
      <c r="B28" s="4" t="s">
        <v>43</v>
      </c>
      <c r="D28" s="10">
        <f t="shared" si="0"/>
        <v>0</v>
      </c>
      <c r="E28">
        <v>1</v>
      </c>
      <c r="F28" s="10">
        <f t="shared" si="1"/>
        <v>11037.395319375</v>
      </c>
      <c r="H28" s="10">
        <f t="shared" si="2"/>
        <v>0</v>
      </c>
      <c r="J28" s="10">
        <f t="shared" si="3"/>
        <v>0</v>
      </c>
      <c r="L28" s="10">
        <f t="shared" si="4"/>
        <v>0</v>
      </c>
      <c r="N28" s="10">
        <f t="shared" si="5"/>
        <v>0</v>
      </c>
    </row>
    <row r="29" spans="1:14">
      <c r="A29">
        <v>5234.0891138749994</v>
      </c>
      <c r="B29" s="4" t="s">
        <v>51</v>
      </c>
      <c r="D29" s="10">
        <f t="shared" si="0"/>
        <v>0</v>
      </c>
      <c r="F29" s="10">
        <f t="shared" si="1"/>
        <v>0</v>
      </c>
      <c r="H29" s="10">
        <f t="shared" si="2"/>
        <v>0</v>
      </c>
      <c r="I29">
        <v>1</v>
      </c>
      <c r="J29" s="10">
        <f t="shared" si="3"/>
        <v>5234.0891138749994</v>
      </c>
      <c r="L29" s="10">
        <f t="shared" si="4"/>
        <v>0</v>
      </c>
      <c r="N29" s="10">
        <f t="shared" si="5"/>
        <v>0</v>
      </c>
    </row>
    <row r="30" spans="1:14">
      <c r="A30">
        <v>586.53579562499999</v>
      </c>
      <c r="B30" s="4" t="s">
        <v>53</v>
      </c>
      <c r="D30" s="10">
        <f t="shared" si="0"/>
        <v>0</v>
      </c>
      <c r="F30" s="10">
        <f t="shared" si="1"/>
        <v>0</v>
      </c>
      <c r="H30" s="10">
        <f t="shared" si="2"/>
        <v>0</v>
      </c>
      <c r="J30" s="10">
        <f t="shared" si="3"/>
        <v>0</v>
      </c>
      <c r="L30" s="10">
        <f t="shared" si="4"/>
        <v>0</v>
      </c>
      <c r="M30">
        <v>1</v>
      </c>
      <c r="N30" s="10">
        <f t="shared" si="5"/>
        <v>586.53579562499999</v>
      </c>
    </row>
    <row r="31" spans="1:14">
      <c r="A31">
        <v>2226.1468886718749</v>
      </c>
      <c r="B31" s="4" t="s">
        <v>35</v>
      </c>
      <c r="D31" s="10">
        <f t="shared" si="0"/>
        <v>0</v>
      </c>
      <c r="F31" s="10">
        <f t="shared" si="1"/>
        <v>0</v>
      </c>
      <c r="G31">
        <v>1</v>
      </c>
      <c r="H31" s="10">
        <f t="shared" si="2"/>
        <v>2226.1468886718749</v>
      </c>
      <c r="J31" s="10">
        <f t="shared" si="3"/>
        <v>0</v>
      </c>
      <c r="L31" s="10">
        <f t="shared" si="4"/>
        <v>0</v>
      </c>
      <c r="N31" s="10">
        <f t="shared" si="5"/>
        <v>0</v>
      </c>
    </row>
    <row r="32" spans="1:14">
      <c r="A32">
        <v>6951.1676337674999</v>
      </c>
      <c r="B32" s="4" t="s">
        <v>50</v>
      </c>
      <c r="D32" s="10">
        <f t="shared" si="0"/>
        <v>0</v>
      </c>
      <c r="F32" s="10">
        <f t="shared" si="1"/>
        <v>0</v>
      </c>
      <c r="H32" s="10">
        <f t="shared" si="2"/>
        <v>0</v>
      </c>
      <c r="I32">
        <v>1</v>
      </c>
      <c r="J32" s="10">
        <f t="shared" si="3"/>
        <v>6951.1676337674999</v>
      </c>
      <c r="K32">
        <v>1</v>
      </c>
      <c r="L32" s="10">
        <f t="shared" si="4"/>
        <v>6951.1676337674999</v>
      </c>
      <c r="N32" s="10">
        <f t="shared" si="5"/>
        <v>0</v>
      </c>
    </row>
    <row r="33" spans="1:14">
      <c r="A33">
        <v>3386.8684121838742</v>
      </c>
      <c r="B33" s="4" t="s">
        <v>7</v>
      </c>
      <c r="D33" s="10">
        <f t="shared" si="0"/>
        <v>0</v>
      </c>
      <c r="F33" s="10">
        <f t="shared" si="1"/>
        <v>0</v>
      </c>
      <c r="H33" s="10">
        <f t="shared" si="2"/>
        <v>0</v>
      </c>
      <c r="I33">
        <v>1</v>
      </c>
      <c r="J33" s="10">
        <f t="shared" si="3"/>
        <v>3386.8684121838742</v>
      </c>
      <c r="L33" s="10">
        <f t="shared" si="4"/>
        <v>0</v>
      </c>
      <c r="N33" s="10">
        <f t="shared" si="5"/>
        <v>0</v>
      </c>
    </row>
    <row r="34" spans="1:14">
      <c r="A34">
        <v>364.64569000546874</v>
      </c>
      <c r="B34" s="4" t="s">
        <v>32</v>
      </c>
      <c r="D34" s="10">
        <f t="shared" si="0"/>
        <v>0</v>
      </c>
      <c r="F34" s="10">
        <f t="shared" si="1"/>
        <v>0</v>
      </c>
      <c r="H34" s="10">
        <f t="shared" si="2"/>
        <v>0</v>
      </c>
      <c r="I34">
        <v>1</v>
      </c>
      <c r="J34" s="10">
        <f t="shared" si="3"/>
        <v>364.64569000546874</v>
      </c>
      <c r="K34">
        <v>2</v>
      </c>
      <c r="L34" s="10">
        <f t="shared" si="4"/>
        <v>729.29138001093747</v>
      </c>
      <c r="N34" s="10">
        <f t="shared" si="5"/>
        <v>0</v>
      </c>
    </row>
    <row r="35" spans="1:14">
      <c r="A35" s="2">
        <v>230.20000000000002</v>
      </c>
      <c r="B35" s="5" t="s">
        <v>24</v>
      </c>
      <c r="D35" s="10">
        <f t="shared" si="0"/>
        <v>0</v>
      </c>
      <c r="F35" s="10">
        <f t="shared" si="1"/>
        <v>0</v>
      </c>
      <c r="H35" s="10">
        <f t="shared" si="2"/>
        <v>0</v>
      </c>
      <c r="J35" s="10">
        <f t="shared" si="3"/>
        <v>0</v>
      </c>
      <c r="L35" s="10">
        <f t="shared" si="4"/>
        <v>0</v>
      </c>
      <c r="M35">
        <v>1</v>
      </c>
      <c r="N35" s="10">
        <f t="shared" si="5"/>
        <v>230.20000000000002</v>
      </c>
    </row>
    <row r="36" spans="1:14">
      <c r="A36">
        <v>418.8</v>
      </c>
      <c r="B36" s="3" t="s">
        <v>52</v>
      </c>
      <c r="D36" s="10">
        <f t="shared" si="0"/>
        <v>0</v>
      </c>
      <c r="F36" s="10">
        <f t="shared" si="1"/>
        <v>0</v>
      </c>
      <c r="H36" s="10">
        <f t="shared" si="2"/>
        <v>0</v>
      </c>
      <c r="J36" s="10">
        <f t="shared" si="3"/>
        <v>0</v>
      </c>
      <c r="K36">
        <v>6</v>
      </c>
      <c r="L36" s="10">
        <f t="shared" si="4"/>
        <v>2512.8000000000002</v>
      </c>
      <c r="N36" s="10">
        <f t="shared" si="5"/>
        <v>0</v>
      </c>
    </row>
    <row r="37" spans="1:14">
      <c r="A37">
        <v>1413.6000000000001</v>
      </c>
      <c r="B37" s="3" t="s">
        <v>2</v>
      </c>
      <c r="D37" s="10">
        <f t="shared" si="0"/>
        <v>0</v>
      </c>
      <c r="F37" s="10">
        <f t="shared" si="1"/>
        <v>0</v>
      </c>
      <c r="G37">
        <v>3</v>
      </c>
      <c r="H37" s="10">
        <f t="shared" si="2"/>
        <v>4240.8</v>
      </c>
      <c r="I37">
        <v>4</v>
      </c>
      <c r="J37" s="10">
        <f t="shared" si="3"/>
        <v>5654.4000000000005</v>
      </c>
      <c r="K37">
        <v>2</v>
      </c>
      <c r="L37" s="10">
        <f t="shared" si="4"/>
        <v>2827.2000000000003</v>
      </c>
      <c r="M37">
        <v>3</v>
      </c>
      <c r="N37" s="10">
        <f t="shared" si="5"/>
        <v>4240.8</v>
      </c>
    </row>
    <row r="38" spans="1:14">
      <c r="A38">
        <v>3351</v>
      </c>
      <c r="B38" s="3" t="s">
        <v>1</v>
      </c>
      <c r="C38">
        <v>2</v>
      </c>
      <c r="D38" s="10">
        <f t="shared" si="0"/>
        <v>6702</v>
      </c>
      <c r="E38">
        <v>2</v>
      </c>
      <c r="F38" s="10">
        <f t="shared" si="1"/>
        <v>6702</v>
      </c>
      <c r="H38" s="10">
        <f t="shared" si="2"/>
        <v>0</v>
      </c>
      <c r="J38" s="10">
        <f t="shared" si="3"/>
        <v>0</v>
      </c>
      <c r="L38" s="10">
        <f t="shared" si="4"/>
        <v>0</v>
      </c>
      <c r="N38" s="10">
        <f t="shared" si="5"/>
        <v>0</v>
      </c>
    </row>
    <row r="39" spans="1:14">
      <c r="A39">
        <v>11309.6</v>
      </c>
      <c r="B39" s="3" t="s">
        <v>6</v>
      </c>
      <c r="D39" s="10">
        <f t="shared" si="0"/>
        <v>0</v>
      </c>
      <c r="F39" s="10">
        <f t="shared" si="1"/>
        <v>0</v>
      </c>
      <c r="G39">
        <v>5</v>
      </c>
      <c r="H39" s="10">
        <f t="shared" si="2"/>
        <v>56548</v>
      </c>
      <c r="I39">
        <v>1</v>
      </c>
      <c r="J39" s="10">
        <f t="shared" si="3"/>
        <v>11309.6</v>
      </c>
      <c r="L39" s="10">
        <f t="shared" si="4"/>
        <v>0</v>
      </c>
      <c r="N39" s="10">
        <f t="shared" si="5"/>
        <v>0</v>
      </c>
    </row>
    <row r="40" spans="1:14">
      <c r="A40">
        <v>52400</v>
      </c>
      <c r="B40" s="3" t="s">
        <v>48</v>
      </c>
      <c r="D40" s="10">
        <f t="shared" si="0"/>
        <v>0</v>
      </c>
      <c r="F40" s="10">
        <f t="shared" si="1"/>
        <v>0</v>
      </c>
      <c r="G40">
        <v>1</v>
      </c>
      <c r="H40" s="10">
        <f t="shared" si="2"/>
        <v>52400</v>
      </c>
      <c r="J40" s="10">
        <f t="shared" si="3"/>
        <v>0</v>
      </c>
      <c r="L40" s="10">
        <f t="shared" si="4"/>
        <v>0</v>
      </c>
      <c r="N40" s="10">
        <f t="shared" si="5"/>
        <v>0</v>
      </c>
    </row>
    <row r="41" spans="1:14">
      <c r="B41" t="s">
        <v>0</v>
      </c>
      <c r="C41">
        <v>100</v>
      </c>
      <c r="E41">
        <v>100</v>
      </c>
      <c r="G41">
        <v>100</v>
      </c>
      <c r="I41">
        <v>100</v>
      </c>
      <c r="K41">
        <v>100</v>
      </c>
      <c r="M41">
        <v>100</v>
      </c>
    </row>
    <row r="42" spans="1:14">
      <c r="B42" t="s">
        <v>27</v>
      </c>
      <c r="C42">
        <f>SUM(C2:C39)/100</f>
        <v>0.73</v>
      </c>
      <c r="E42">
        <f>SUM(E2:E39)/100</f>
        <v>0.54</v>
      </c>
      <c r="G42">
        <f>SUM(G2:G40)/100</f>
        <v>0.62</v>
      </c>
      <c r="I42">
        <f>SUM(I2:I40)/100</f>
        <v>0.72</v>
      </c>
      <c r="K42">
        <f>SUM(K2:K40)/100</f>
        <v>1.07</v>
      </c>
      <c r="M42">
        <f>SUM(M2:M40)/100</f>
        <v>0.56999999999999995</v>
      </c>
    </row>
    <row r="43" spans="1:14">
      <c r="B43" s="7" t="s">
        <v>26</v>
      </c>
      <c r="C43" s="3">
        <f>SUM(C36:C40)/100</f>
        <v>0.02</v>
      </c>
      <c r="D43" s="3"/>
      <c r="E43" s="3">
        <f>SUM(E35:E40)/100</f>
        <v>0.02</v>
      </c>
      <c r="F43" s="3"/>
      <c r="G43" s="3">
        <f>SUM(G35:G40)/100</f>
        <v>0.09</v>
      </c>
      <c r="H43" s="3"/>
      <c r="I43" s="3">
        <f>SUM(I35:I40)/100</f>
        <v>0.05</v>
      </c>
      <c r="J43" s="3"/>
      <c r="K43" s="3">
        <f>SUM(K35:K40)/100</f>
        <v>0.08</v>
      </c>
      <c r="L43" s="3"/>
      <c r="M43" s="3">
        <f>SUM(M35:M40)/100</f>
        <v>0.04</v>
      </c>
    </row>
    <row r="44" spans="1:14">
      <c r="B44" t="s">
        <v>40</v>
      </c>
      <c r="C44">
        <f>SUM(C2:C34)/100</f>
        <v>0.71</v>
      </c>
      <c r="E44">
        <f>SUM(E2:E34)/100</f>
        <v>0.52</v>
      </c>
      <c r="G44">
        <f>SUM(G2:G34)/100</f>
        <v>0.53</v>
      </c>
      <c r="I44">
        <f>SUM(I2:I34)/100</f>
        <v>0.67</v>
      </c>
      <c r="K44">
        <f>SUM(K2:K34)/100</f>
        <v>0.99</v>
      </c>
      <c r="M44">
        <f>SUM(M2:M34)/100</f>
        <v>0.53</v>
      </c>
    </row>
    <row r="46" spans="1:14">
      <c r="B46" s="10" t="s">
        <v>87</v>
      </c>
      <c r="D46" s="10">
        <f>SUM(D2:D40)/100</f>
        <v>637.3256605150001</v>
      </c>
      <c r="F46" s="10">
        <f>SUM(F2:F40)/100</f>
        <v>868.38802642875021</v>
      </c>
      <c r="H46" s="10">
        <f>SUM(H2:H40)/100</f>
        <v>2409.8035506928891</v>
      </c>
      <c r="J46" s="10">
        <f>SUM(J2:J40)/100</f>
        <v>1238.3481894208185</v>
      </c>
      <c r="L46" s="10">
        <f>SUM(L2:L40)/100</f>
        <v>1706.4019301377841</v>
      </c>
      <c r="N46" s="10">
        <f>SUM(N2:N40)/100</f>
        <v>690.22135795625002</v>
      </c>
    </row>
    <row r="47" spans="1:14">
      <c r="B47" s="10" t="s">
        <v>90</v>
      </c>
      <c r="D47" s="10">
        <f>SUM(D35:D40)/100</f>
        <v>67.02</v>
      </c>
      <c r="F47" s="10">
        <f>SUM(F35:F40)/100</f>
        <v>67.02</v>
      </c>
      <c r="H47" s="10">
        <f>SUM(H35:H40)/100</f>
        <v>1131.8879999999999</v>
      </c>
      <c r="J47" s="10">
        <f>SUM(J35:J40)/100</f>
        <v>169.64</v>
      </c>
      <c r="L47" s="10">
        <f>SUM(L35:L40)/100</f>
        <v>53.4</v>
      </c>
      <c r="N47" s="10">
        <f>SUM(N35:N40)/100</f>
        <v>44.71</v>
      </c>
    </row>
    <row r="48" spans="1:14">
      <c r="B48" s="10" t="s">
        <v>91</v>
      </c>
      <c r="D48" s="10">
        <f>D46-D47</f>
        <v>570.30566051500011</v>
      </c>
      <c r="F48" s="10">
        <f>F46-F47</f>
        <v>801.36802642875023</v>
      </c>
      <c r="H48" s="10">
        <f>H46-H47</f>
        <v>1277.9155506928892</v>
      </c>
      <c r="J48" s="10">
        <f>J46-J47</f>
        <v>1068.7081894208186</v>
      </c>
      <c r="L48" s="10">
        <f>L46-L47</f>
        <v>1653.001930137784</v>
      </c>
      <c r="N48" s="10">
        <f>N46-N47</f>
        <v>645.51135795624998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zoomScale="125" zoomScaleNormal="125" zoomScalePageLayoutView="125" workbookViewId="0">
      <selection activeCell="B58" sqref="B58"/>
    </sheetView>
  </sheetViews>
  <sheetFormatPr baseColWidth="10" defaultRowHeight="15" x14ac:dyDescent="0"/>
  <cols>
    <col min="1" max="1" width="21.1640625" customWidth="1"/>
    <col min="2" max="2" width="25" customWidth="1"/>
    <col min="3" max="3" width="15" customWidth="1"/>
    <col min="4" max="4" width="15.83203125" customWidth="1"/>
    <col min="5" max="5" width="14" customWidth="1"/>
    <col min="6" max="6" width="17.1640625" customWidth="1"/>
    <col min="7" max="7" width="14.6640625" customWidth="1"/>
    <col min="8" max="8" width="15.6640625" customWidth="1"/>
    <col min="9" max="9" width="14.83203125" customWidth="1"/>
    <col min="10" max="10" width="15" customWidth="1"/>
    <col min="11" max="11" width="16.33203125" customWidth="1"/>
    <col min="12" max="12" width="16.5" customWidth="1"/>
    <col min="13" max="13" width="14.33203125" customWidth="1"/>
    <col min="14" max="14" width="16.5" customWidth="1"/>
  </cols>
  <sheetData>
    <row r="1" spans="1:14" ht="18">
      <c r="A1" t="s">
        <v>86</v>
      </c>
      <c r="B1" s="1" t="s">
        <v>64</v>
      </c>
      <c r="C1" s="8" t="s">
        <v>117</v>
      </c>
      <c r="D1" s="9" t="s">
        <v>116</v>
      </c>
      <c r="E1" s="8" t="s">
        <v>119</v>
      </c>
      <c r="F1" s="9" t="s">
        <v>118</v>
      </c>
      <c r="G1" s="8" t="s">
        <v>121</v>
      </c>
      <c r="H1" s="9" t="s">
        <v>120</v>
      </c>
      <c r="I1" s="8" t="s">
        <v>123</v>
      </c>
      <c r="J1" s="9" t="s">
        <v>122</v>
      </c>
      <c r="K1" s="8" t="s">
        <v>125</v>
      </c>
      <c r="L1" s="9" t="s">
        <v>124</v>
      </c>
      <c r="M1" s="8" t="s">
        <v>127</v>
      </c>
      <c r="N1" s="9" t="s">
        <v>126</v>
      </c>
    </row>
    <row r="2" spans="1:14">
      <c r="A2">
        <v>104.60000000000001</v>
      </c>
      <c r="B2" t="s">
        <v>9</v>
      </c>
      <c r="C2">
        <v>2</v>
      </c>
      <c r="D2" s="10">
        <f>C2*A2</f>
        <v>209.20000000000002</v>
      </c>
      <c r="E2">
        <v>15</v>
      </c>
      <c r="F2" s="10">
        <f>E2*A2</f>
        <v>1569.0000000000002</v>
      </c>
      <c r="G2">
        <v>7</v>
      </c>
      <c r="H2" s="10">
        <f>G2*A2</f>
        <v>732.2</v>
      </c>
      <c r="I2">
        <v>30</v>
      </c>
      <c r="J2" s="10">
        <f>I2*A2</f>
        <v>3138.0000000000005</v>
      </c>
      <c r="K2">
        <v>40</v>
      </c>
      <c r="L2" s="10">
        <f>K2*A2</f>
        <v>4184</v>
      </c>
      <c r="M2">
        <v>13</v>
      </c>
      <c r="N2" s="10">
        <f>M2*A2</f>
        <v>1359.8000000000002</v>
      </c>
    </row>
    <row r="3" spans="1:14">
      <c r="A3">
        <v>353.40000000000003</v>
      </c>
      <c r="B3" t="s">
        <v>10</v>
      </c>
      <c r="D3" s="10">
        <f t="shared" ref="D3:D35" si="0">C3*A3</f>
        <v>0</v>
      </c>
      <c r="F3" s="10">
        <f t="shared" ref="F3:F35" si="1">E3*A3</f>
        <v>0</v>
      </c>
      <c r="G3">
        <v>5</v>
      </c>
      <c r="H3" s="10">
        <f t="shared" ref="H3:H35" si="2">G3*A3</f>
        <v>1767.0000000000002</v>
      </c>
      <c r="J3" s="10">
        <f t="shared" ref="J3:J35" si="3">I3*A3</f>
        <v>0</v>
      </c>
      <c r="K3">
        <v>17</v>
      </c>
      <c r="L3" s="10">
        <f t="shared" ref="L3:L35" si="4">K3*A3</f>
        <v>6007.8</v>
      </c>
      <c r="N3" s="10">
        <f t="shared" ref="N3:N35" si="5">M3*A3</f>
        <v>0</v>
      </c>
    </row>
    <row r="4" spans="1:14">
      <c r="A4">
        <v>837.80000000000007</v>
      </c>
      <c r="B4" t="s">
        <v>11</v>
      </c>
      <c r="D4" s="10">
        <f t="shared" si="0"/>
        <v>0</v>
      </c>
      <c r="E4">
        <v>2</v>
      </c>
      <c r="F4" s="10">
        <f t="shared" si="1"/>
        <v>1675.6000000000001</v>
      </c>
      <c r="H4" s="10">
        <f t="shared" si="2"/>
        <v>0</v>
      </c>
      <c r="I4">
        <v>6</v>
      </c>
      <c r="J4" s="10">
        <f t="shared" si="3"/>
        <v>5026.8</v>
      </c>
      <c r="K4">
        <v>6</v>
      </c>
      <c r="L4" s="10">
        <f t="shared" si="4"/>
        <v>5026.8</v>
      </c>
      <c r="N4" s="10">
        <f t="shared" si="5"/>
        <v>0</v>
      </c>
    </row>
    <row r="5" spans="1:14">
      <c r="A5">
        <v>2827.4</v>
      </c>
      <c r="B5" t="s">
        <v>13</v>
      </c>
      <c r="D5" s="10">
        <f t="shared" si="0"/>
        <v>0</v>
      </c>
      <c r="F5" s="10">
        <f t="shared" si="1"/>
        <v>0</v>
      </c>
      <c r="H5" s="10">
        <f t="shared" si="2"/>
        <v>0</v>
      </c>
      <c r="J5" s="10">
        <f t="shared" si="3"/>
        <v>0</v>
      </c>
      <c r="K5">
        <v>9</v>
      </c>
      <c r="L5" s="10">
        <f t="shared" si="4"/>
        <v>25446.600000000002</v>
      </c>
      <c r="N5" s="10">
        <f t="shared" si="5"/>
        <v>0</v>
      </c>
    </row>
    <row r="6" spans="1:14">
      <c r="A6">
        <v>176.60000000000002</v>
      </c>
      <c r="B6" t="s">
        <v>16</v>
      </c>
      <c r="C6">
        <v>9</v>
      </c>
      <c r="D6" s="10">
        <f t="shared" si="0"/>
        <v>1589.4</v>
      </c>
      <c r="E6">
        <v>14</v>
      </c>
      <c r="F6" s="10">
        <f t="shared" si="1"/>
        <v>2472.4000000000005</v>
      </c>
      <c r="G6">
        <v>8</v>
      </c>
      <c r="H6" s="10">
        <f t="shared" si="2"/>
        <v>1412.8000000000002</v>
      </c>
      <c r="J6" s="10">
        <f t="shared" si="3"/>
        <v>0</v>
      </c>
      <c r="L6" s="10">
        <f t="shared" si="4"/>
        <v>0</v>
      </c>
      <c r="M6">
        <v>2</v>
      </c>
      <c r="N6" s="10">
        <f t="shared" si="5"/>
        <v>353.20000000000005</v>
      </c>
    </row>
    <row r="7" spans="1:14">
      <c r="A7">
        <v>418.8</v>
      </c>
      <c r="B7" t="s">
        <v>17</v>
      </c>
      <c r="D7" s="10">
        <f t="shared" si="0"/>
        <v>0</v>
      </c>
      <c r="E7">
        <v>1</v>
      </c>
      <c r="F7" s="10">
        <f t="shared" si="1"/>
        <v>418.8</v>
      </c>
      <c r="H7" s="10">
        <f t="shared" si="2"/>
        <v>0</v>
      </c>
      <c r="I7">
        <v>9</v>
      </c>
      <c r="J7" s="10">
        <f t="shared" si="3"/>
        <v>3769.2000000000003</v>
      </c>
      <c r="L7" s="10">
        <f t="shared" si="4"/>
        <v>0</v>
      </c>
      <c r="M7">
        <v>4</v>
      </c>
      <c r="N7" s="10">
        <f t="shared" si="5"/>
        <v>1675.2</v>
      </c>
    </row>
    <row r="8" spans="1:14">
      <c r="A8">
        <v>818</v>
      </c>
      <c r="B8" t="s">
        <v>18</v>
      </c>
      <c r="D8" s="10">
        <f t="shared" si="0"/>
        <v>0</v>
      </c>
      <c r="E8">
        <v>9</v>
      </c>
      <c r="F8" s="10">
        <f t="shared" si="1"/>
        <v>7362</v>
      </c>
      <c r="G8">
        <v>2</v>
      </c>
      <c r="H8" s="10">
        <f t="shared" si="2"/>
        <v>1636</v>
      </c>
      <c r="J8" s="10">
        <f t="shared" si="3"/>
        <v>0</v>
      </c>
      <c r="K8">
        <v>11</v>
      </c>
      <c r="L8" s="10">
        <f t="shared" si="4"/>
        <v>8998</v>
      </c>
      <c r="N8" s="10">
        <f t="shared" si="5"/>
        <v>0</v>
      </c>
    </row>
    <row r="9" spans="1:14">
      <c r="A9">
        <v>1413.6000000000001</v>
      </c>
      <c r="B9" t="s">
        <v>19</v>
      </c>
      <c r="D9" s="10">
        <f t="shared" si="0"/>
        <v>0</v>
      </c>
      <c r="F9" s="10">
        <f t="shared" si="1"/>
        <v>0</v>
      </c>
      <c r="G9">
        <v>1</v>
      </c>
      <c r="H9" s="10">
        <f t="shared" si="2"/>
        <v>1413.6000000000001</v>
      </c>
      <c r="I9">
        <v>8</v>
      </c>
      <c r="J9" s="10">
        <f t="shared" si="3"/>
        <v>11308.800000000001</v>
      </c>
      <c r="L9" s="10">
        <f t="shared" si="4"/>
        <v>0</v>
      </c>
      <c r="M9">
        <v>1</v>
      </c>
      <c r="N9" s="10">
        <f t="shared" si="5"/>
        <v>1413.6000000000001</v>
      </c>
    </row>
    <row r="10" spans="1:14">
      <c r="A10">
        <v>2244.8000000000002</v>
      </c>
      <c r="B10" t="s">
        <v>29</v>
      </c>
      <c r="C10">
        <v>11</v>
      </c>
      <c r="D10" s="10">
        <f t="shared" si="0"/>
        <v>24692.800000000003</v>
      </c>
      <c r="F10" s="10">
        <f t="shared" si="1"/>
        <v>0</v>
      </c>
      <c r="H10" s="10">
        <f t="shared" si="2"/>
        <v>0</v>
      </c>
      <c r="J10" s="10">
        <f t="shared" si="3"/>
        <v>0</v>
      </c>
      <c r="L10" s="10">
        <f t="shared" si="4"/>
        <v>0</v>
      </c>
      <c r="N10" s="10">
        <f t="shared" si="5"/>
        <v>0</v>
      </c>
    </row>
    <row r="11" spans="1:14">
      <c r="A11">
        <v>3351</v>
      </c>
      <c r="B11" t="s">
        <v>20</v>
      </c>
      <c r="C11">
        <v>1</v>
      </c>
      <c r="D11" s="10">
        <f t="shared" si="0"/>
        <v>3351</v>
      </c>
      <c r="E11">
        <v>4</v>
      </c>
      <c r="F11" s="10">
        <f t="shared" si="1"/>
        <v>13404</v>
      </c>
      <c r="G11">
        <v>3</v>
      </c>
      <c r="H11" s="10">
        <f t="shared" si="2"/>
        <v>10053</v>
      </c>
      <c r="I11">
        <v>3</v>
      </c>
      <c r="J11" s="10">
        <f t="shared" si="3"/>
        <v>10053</v>
      </c>
      <c r="L11" s="10">
        <f t="shared" si="4"/>
        <v>0</v>
      </c>
      <c r="N11" s="10">
        <f t="shared" si="5"/>
        <v>0</v>
      </c>
    </row>
    <row r="12" spans="1:14">
      <c r="A12">
        <v>6544.8</v>
      </c>
      <c r="B12" t="s">
        <v>21</v>
      </c>
      <c r="D12" s="10">
        <f t="shared" si="0"/>
        <v>0</v>
      </c>
      <c r="F12" s="10">
        <f t="shared" si="1"/>
        <v>0</v>
      </c>
      <c r="H12" s="10">
        <f t="shared" si="2"/>
        <v>0</v>
      </c>
      <c r="J12" s="10">
        <f t="shared" si="3"/>
        <v>0</v>
      </c>
      <c r="K12">
        <v>4</v>
      </c>
      <c r="L12" s="10">
        <f t="shared" si="4"/>
        <v>26179.200000000001</v>
      </c>
      <c r="N12" s="10">
        <f t="shared" si="5"/>
        <v>0</v>
      </c>
    </row>
    <row r="13" spans="1:14">
      <c r="A13">
        <v>11309.6</v>
      </c>
      <c r="B13" t="s">
        <v>22</v>
      </c>
      <c r="D13" s="10">
        <f t="shared" si="0"/>
        <v>0</v>
      </c>
      <c r="F13" s="10">
        <f t="shared" si="1"/>
        <v>0</v>
      </c>
      <c r="G13">
        <v>3</v>
      </c>
      <c r="H13" s="10">
        <f t="shared" si="2"/>
        <v>33928.800000000003</v>
      </c>
      <c r="J13" s="10">
        <f t="shared" si="3"/>
        <v>0</v>
      </c>
      <c r="L13" s="10">
        <f t="shared" si="4"/>
        <v>0</v>
      </c>
      <c r="N13" s="10">
        <f t="shared" si="5"/>
        <v>0</v>
      </c>
    </row>
    <row r="14" spans="1:14">
      <c r="A14" s="2">
        <v>119.2</v>
      </c>
      <c r="B14" s="6" t="s">
        <v>4</v>
      </c>
      <c r="C14">
        <v>4</v>
      </c>
      <c r="D14" s="10">
        <f t="shared" si="0"/>
        <v>476.8</v>
      </c>
      <c r="E14">
        <v>7</v>
      </c>
      <c r="F14" s="10">
        <f t="shared" si="1"/>
        <v>834.4</v>
      </c>
      <c r="G14">
        <v>8</v>
      </c>
      <c r="H14" s="10">
        <f t="shared" si="2"/>
        <v>953.6</v>
      </c>
      <c r="I14">
        <v>4</v>
      </c>
      <c r="J14" s="10">
        <f t="shared" si="3"/>
        <v>476.8</v>
      </c>
      <c r="K14">
        <v>12</v>
      </c>
      <c r="L14" s="10">
        <f t="shared" si="4"/>
        <v>1430.4</v>
      </c>
      <c r="M14">
        <v>6</v>
      </c>
      <c r="N14" s="10">
        <f t="shared" si="5"/>
        <v>715.2</v>
      </c>
    </row>
    <row r="15" spans="1:14">
      <c r="A15" s="2">
        <v>954.40000000000009</v>
      </c>
      <c r="B15" s="6" t="s">
        <v>30</v>
      </c>
      <c r="D15" s="10">
        <f t="shared" si="0"/>
        <v>0</v>
      </c>
      <c r="F15" s="10">
        <f t="shared" si="1"/>
        <v>0</v>
      </c>
      <c r="H15" s="10">
        <f t="shared" si="2"/>
        <v>0</v>
      </c>
      <c r="J15" s="10">
        <f t="shared" si="3"/>
        <v>0</v>
      </c>
      <c r="K15">
        <v>2</v>
      </c>
      <c r="L15" s="10">
        <f t="shared" si="4"/>
        <v>1908.8000000000002</v>
      </c>
      <c r="N15" s="10">
        <f t="shared" si="5"/>
        <v>0</v>
      </c>
    </row>
    <row r="16" spans="1:14">
      <c r="A16" s="2">
        <v>1487.4</v>
      </c>
      <c r="B16" s="6" t="s">
        <v>42</v>
      </c>
      <c r="D16" s="10">
        <f t="shared" si="0"/>
        <v>0</v>
      </c>
      <c r="F16" s="10">
        <f t="shared" si="1"/>
        <v>0</v>
      </c>
      <c r="G16">
        <v>1</v>
      </c>
      <c r="H16" s="10">
        <f t="shared" si="2"/>
        <v>1487.4</v>
      </c>
      <c r="J16" s="10">
        <f t="shared" si="3"/>
        <v>0</v>
      </c>
      <c r="L16" s="10">
        <f t="shared" si="4"/>
        <v>0</v>
      </c>
      <c r="M16">
        <v>3</v>
      </c>
      <c r="N16" s="10">
        <f t="shared" si="5"/>
        <v>4462.2000000000007</v>
      </c>
    </row>
    <row r="17" spans="1:14">
      <c r="A17">
        <v>499.57799999999997</v>
      </c>
      <c r="B17" s="4" t="s">
        <v>23</v>
      </c>
      <c r="D17" s="10">
        <f t="shared" si="0"/>
        <v>0</v>
      </c>
      <c r="F17" s="10">
        <f t="shared" si="1"/>
        <v>0</v>
      </c>
      <c r="G17">
        <v>1</v>
      </c>
      <c r="H17" s="10">
        <f t="shared" si="2"/>
        <v>499.57799999999997</v>
      </c>
      <c r="J17" s="10">
        <f t="shared" si="3"/>
        <v>0</v>
      </c>
      <c r="L17" s="10">
        <f t="shared" si="4"/>
        <v>0</v>
      </c>
      <c r="N17" s="10">
        <f t="shared" si="5"/>
        <v>0</v>
      </c>
    </row>
    <row r="18" spans="1:14">
      <c r="A18">
        <v>25.416030750000001</v>
      </c>
      <c r="B18" s="4" t="s">
        <v>54</v>
      </c>
      <c r="D18" s="10">
        <f t="shared" si="0"/>
        <v>0</v>
      </c>
      <c r="F18" s="10">
        <f t="shared" si="1"/>
        <v>0</v>
      </c>
      <c r="H18" s="10">
        <f t="shared" si="2"/>
        <v>0</v>
      </c>
      <c r="J18" s="10">
        <f t="shared" si="3"/>
        <v>0</v>
      </c>
      <c r="L18" s="10">
        <f t="shared" si="4"/>
        <v>0</v>
      </c>
      <c r="N18" s="10">
        <f t="shared" si="5"/>
        <v>0</v>
      </c>
    </row>
    <row r="19" spans="1:14">
      <c r="A19">
        <v>6246.0338943599991</v>
      </c>
      <c r="B19" s="4" t="s">
        <v>55</v>
      </c>
      <c r="C19">
        <v>1</v>
      </c>
      <c r="D19" s="10">
        <f t="shared" si="0"/>
        <v>6246.0338943599991</v>
      </c>
      <c r="E19">
        <v>2</v>
      </c>
      <c r="F19" s="10">
        <f t="shared" si="1"/>
        <v>12492.067788719998</v>
      </c>
      <c r="H19" s="10">
        <f t="shared" si="2"/>
        <v>0</v>
      </c>
      <c r="J19" s="10">
        <f t="shared" si="3"/>
        <v>0</v>
      </c>
      <c r="L19" s="10">
        <f t="shared" si="4"/>
        <v>0</v>
      </c>
      <c r="N19" s="10">
        <f t="shared" si="5"/>
        <v>0</v>
      </c>
    </row>
    <row r="20" spans="1:14">
      <c r="A20">
        <v>233.93780637499998</v>
      </c>
      <c r="B20" s="4" t="s">
        <v>59</v>
      </c>
      <c r="D20" s="10">
        <f t="shared" si="0"/>
        <v>0</v>
      </c>
      <c r="F20" s="10">
        <f t="shared" si="1"/>
        <v>0</v>
      </c>
      <c r="H20" s="10">
        <f t="shared" si="2"/>
        <v>0</v>
      </c>
      <c r="J20" s="10">
        <f t="shared" si="3"/>
        <v>0</v>
      </c>
      <c r="K20">
        <v>2</v>
      </c>
      <c r="L20" s="10">
        <f t="shared" si="4"/>
        <v>467.87561274999996</v>
      </c>
      <c r="N20" s="10">
        <f t="shared" si="5"/>
        <v>0</v>
      </c>
    </row>
    <row r="21" spans="1:14">
      <c r="A21">
        <v>368.05628559374998</v>
      </c>
      <c r="B21" s="4" t="s">
        <v>57</v>
      </c>
      <c r="D21" s="10">
        <f t="shared" si="0"/>
        <v>0</v>
      </c>
      <c r="F21" s="10">
        <f t="shared" si="1"/>
        <v>0</v>
      </c>
      <c r="H21" s="10">
        <f t="shared" si="2"/>
        <v>0</v>
      </c>
      <c r="I21">
        <v>1</v>
      </c>
      <c r="J21" s="10">
        <f t="shared" si="3"/>
        <v>368.05628559374998</v>
      </c>
      <c r="L21" s="10">
        <f t="shared" si="4"/>
        <v>0</v>
      </c>
      <c r="N21" s="10">
        <f t="shared" si="5"/>
        <v>0</v>
      </c>
    </row>
    <row r="22" spans="1:14">
      <c r="A22">
        <v>233.93780637499998</v>
      </c>
      <c r="B22" s="4" t="s">
        <v>58</v>
      </c>
      <c r="D22" s="10">
        <f t="shared" si="0"/>
        <v>0</v>
      </c>
      <c r="F22" s="10">
        <f t="shared" si="1"/>
        <v>0</v>
      </c>
      <c r="H22" s="10">
        <f t="shared" si="2"/>
        <v>0</v>
      </c>
      <c r="I22">
        <v>1</v>
      </c>
      <c r="J22" s="10">
        <f t="shared" si="3"/>
        <v>233.93780637499998</v>
      </c>
      <c r="L22" s="10">
        <f t="shared" si="4"/>
        <v>0</v>
      </c>
      <c r="N22" s="10">
        <f t="shared" si="5"/>
        <v>0</v>
      </c>
    </row>
    <row r="23" spans="1:14">
      <c r="A23">
        <v>624.35385022499997</v>
      </c>
      <c r="B23" s="4" t="s">
        <v>61</v>
      </c>
      <c r="D23" s="10">
        <f t="shared" si="0"/>
        <v>0</v>
      </c>
      <c r="F23" s="10">
        <f t="shared" si="1"/>
        <v>0</v>
      </c>
      <c r="H23" s="10">
        <f t="shared" si="2"/>
        <v>0</v>
      </c>
      <c r="J23" s="10">
        <f t="shared" si="3"/>
        <v>0</v>
      </c>
      <c r="K23">
        <v>1</v>
      </c>
      <c r="L23" s="10">
        <f t="shared" si="4"/>
        <v>624.35385022499997</v>
      </c>
      <c r="N23" s="10">
        <f t="shared" si="5"/>
        <v>0</v>
      </c>
    </row>
    <row r="24" spans="1:14">
      <c r="A24">
        <v>6111.8011887131261</v>
      </c>
      <c r="B24" s="4" t="s">
        <v>60</v>
      </c>
      <c r="D24" s="10">
        <f t="shared" si="0"/>
        <v>0</v>
      </c>
      <c r="F24" s="10">
        <f t="shared" si="1"/>
        <v>0</v>
      </c>
      <c r="H24" s="10">
        <f t="shared" si="2"/>
        <v>0</v>
      </c>
      <c r="J24" s="10">
        <f t="shared" si="3"/>
        <v>0</v>
      </c>
      <c r="K24">
        <v>1</v>
      </c>
      <c r="L24" s="10">
        <f t="shared" si="4"/>
        <v>6111.8011887131261</v>
      </c>
      <c r="N24" s="10">
        <f t="shared" si="5"/>
        <v>0</v>
      </c>
    </row>
    <row r="25" spans="1:14">
      <c r="A25">
        <v>6009.1739729999999</v>
      </c>
      <c r="B25" s="4" t="s">
        <v>44</v>
      </c>
      <c r="D25" s="10">
        <f t="shared" si="0"/>
        <v>0</v>
      </c>
      <c r="F25" s="10">
        <f t="shared" si="1"/>
        <v>0</v>
      </c>
      <c r="G25">
        <v>1</v>
      </c>
      <c r="H25" s="10">
        <f t="shared" si="2"/>
        <v>6009.1739729999999</v>
      </c>
      <c r="J25" s="10">
        <f t="shared" si="3"/>
        <v>0</v>
      </c>
      <c r="L25" s="10">
        <f t="shared" si="4"/>
        <v>0</v>
      </c>
      <c r="N25" s="10">
        <f t="shared" si="5"/>
        <v>0</v>
      </c>
    </row>
    <row r="26" spans="1:14">
      <c r="A26">
        <v>974.55178350000006</v>
      </c>
      <c r="B26" s="4" t="s">
        <v>41</v>
      </c>
      <c r="D26" s="10">
        <f t="shared" si="0"/>
        <v>0</v>
      </c>
      <c r="F26" s="10">
        <f t="shared" si="1"/>
        <v>0</v>
      </c>
      <c r="G26">
        <v>3</v>
      </c>
      <c r="H26" s="10">
        <f t="shared" si="2"/>
        <v>2923.6553505000002</v>
      </c>
      <c r="I26">
        <v>2</v>
      </c>
      <c r="J26" s="10">
        <f t="shared" si="3"/>
        <v>1949.1035670000001</v>
      </c>
      <c r="L26" s="10">
        <f t="shared" si="4"/>
        <v>0</v>
      </c>
      <c r="N26" s="10">
        <f t="shared" si="5"/>
        <v>0</v>
      </c>
    </row>
    <row r="27" spans="1:14">
      <c r="A27">
        <v>959.18975999999986</v>
      </c>
      <c r="B27" s="4" t="s">
        <v>37</v>
      </c>
      <c r="D27" s="10">
        <f t="shared" si="0"/>
        <v>0</v>
      </c>
      <c r="F27" s="10">
        <f t="shared" si="1"/>
        <v>0</v>
      </c>
      <c r="H27" s="10">
        <f t="shared" si="2"/>
        <v>0</v>
      </c>
      <c r="J27" s="10">
        <f t="shared" si="3"/>
        <v>0</v>
      </c>
      <c r="K27">
        <v>2</v>
      </c>
      <c r="L27" s="10">
        <f t="shared" si="4"/>
        <v>1918.3795199999997</v>
      </c>
      <c r="N27" s="10">
        <f t="shared" si="5"/>
        <v>0</v>
      </c>
    </row>
    <row r="28" spans="1:14">
      <c r="A28">
        <v>11037.395319375</v>
      </c>
      <c r="B28" s="4" t="s">
        <v>43</v>
      </c>
      <c r="D28" s="10">
        <f t="shared" si="0"/>
        <v>0</v>
      </c>
      <c r="F28" s="10">
        <f t="shared" si="1"/>
        <v>0</v>
      </c>
      <c r="G28">
        <v>1</v>
      </c>
      <c r="H28" s="10">
        <f t="shared" si="2"/>
        <v>11037.395319375</v>
      </c>
      <c r="J28" s="10">
        <f t="shared" si="3"/>
        <v>0</v>
      </c>
      <c r="L28" s="10">
        <f t="shared" si="4"/>
        <v>0</v>
      </c>
      <c r="N28" s="10">
        <f t="shared" si="5"/>
        <v>0</v>
      </c>
    </row>
    <row r="29" spans="1:14">
      <c r="A29">
        <v>2226.1468886718749</v>
      </c>
      <c r="B29" s="4" t="s">
        <v>35</v>
      </c>
      <c r="D29" s="10">
        <f t="shared" si="0"/>
        <v>0</v>
      </c>
      <c r="E29">
        <v>1</v>
      </c>
      <c r="F29" s="10">
        <f t="shared" si="1"/>
        <v>2226.1468886718749</v>
      </c>
      <c r="H29" s="10">
        <f t="shared" si="2"/>
        <v>0</v>
      </c>
      <c r="J29" s="10">
        <f t="shared" si="3"/>
        <v>0</v>
      </c>
      <c r="L29" s="10">
        <f t="shared" si="4"/>
        <v>0</v>
      </c>
      <c r="N29" s="10">
        <f t="shared" si="5"/>
        <v>0</v>
      </c>
    </row>
    <row r="30" spans="1:14">
      <c r="A30">
        <v>106.85505065624999</v>
      </c>
      <c r="B30" s="4" t="s">
        <v>56</v>
      </c>
      <c r="D30" s="10">
        <f t="shared" si="0"/>
        <v>0</v>
      </c>
      <c r="F30" s="10">
        <f t="shared" si="1"/>
        <v>0</v>
      </c>
      <c r="H30" s="10">
        <f t="shared" si="2"/>
        <v>0</v>
      </c>
      <c r="I30">
        <v>1</v>
      </c>
      <c r="J30" s="10">
        <f t="shared" si="3"/>
        <v>106.85505065624999</v>
      </c>
      <c r="L30" s="10">
        <f t="shared" si="4"/>
        <v>0</v>
      </c>
      <c r="M30">
        <v>1</v>
      </c>
      <c r="N30" s="10">
        <f t="shared" si="5"/>
        <v>106.85505065624999</v>
      </c>
    </row>
    <row r="31" spans="1:14">
      <c r="A31">
        <v>418.8</v>
      </c>
      <c r="B31" s="3" t="s">
        <v>52</v>
      </c>
      <c r="D31" s="10">
        <f t="shared" si="0"/>
        <v>0</v>
      </c>
      <c r="F31" s="10">
        <f t="shared" si="1"/>
        <v>0</v>
      </c>
      <c r="H31" s="10">
        <f t="shared" si="2"/>
        <v>0</v>
      </c>
      <c r="I31">
        <v>19</v>
      </c>
      <c r="J31" s="10">
        <f t="shared" si="3"/>
        <v>7957.2</v>
      </c>
      <c r="K31">
        <v>8</v>
      </c>
      <c r="L31" s="10">
        <f t="shared" si="4"/>
        <v>3350.4</v>
      </c>
      <c r="M31">
        <v>1</v>
      </c>
      <c r="N31" s="10">
        <f t="shared" si="5"/>
        <v>418.8</v>
      </c>
    </row>
    <row r="32" spans="1:14">
      <c r="A32">
        <v>3351</v>
      </c>
      <c r="B32" s="3" t="s">
        <v>1</v>
      </c>
      <c r="D32" s="10">
        <f t="shared" si="0"/>
        <v>0</v>
      </c>
      <c r="F32" s="10">
        <f t="shared" si="1"/>
        <v>0</v>
      </c>
      <c r="G32">
        <v>2</v>
      </c>
      <c r="H32" s="10">
        <f t="shared" si="2"/>
        <v>6702</v>
      </c>
      <c r="J32" s="10">
        <f t="shared" si="3"/>
        <v>0</v>
      </c>
      <c r="L32" s="10">
        <f t="shared" si="4"/>
        <v>0</v>
      </c>
      <c r="N32" s="10">
        <f t="shared" si="5"/>
        <v>0</v>
      </c>
    </row>
    <row r="33" spans="1:14">
      <c r="A33">
        <v>6544.8</v>
      </c>
      <c r="B33" s="3" t="s">
        <v>5</v>
      </c>
      <c r="D33" s="10">
        <f t="shared" si="0"/>
        <v>0</v>
      </c>
      <c r="F33" s="10">
        <f t="shared" si="1"/>
        <v>0</v>
      </c>
      <c r="H33" s="10">
        <f t="shared" si="2"/>
        <v>0</v>
      </c>
      <c r="I33">
        <v>1</v>
      </c>
      <c r="J33" s="10">
        <f t="shared" si="3"/>
        <v>6544.8</v>
      </c>
      <c r="L33" s="10">
        <f t="shared" si="4"/>
        <v>0</v>
      </c>
      <c r="N33" s="10">
        <f t="shared" si="5"/>
        <v>0</v>
      </c>
    </row>
    <row r="34" spans="1:14">
      <c r="A34">
        <v>17959.400000000001</v>
      </c>
      <c r="B34" s="3" t="s">
        <v>3</v>
      </c>
      <c r="C34">
        <v>3</v>
      </c>
      <c r="D34" s="10">
        <f t="shared" si="0"/>
        <v>53878.200000000004</v>
      </c>
      <c r="F34" s="10">
        <f t="shared" si="1"/>
        <v>0</v>
      </c>
      <c r="H34" s="10">
        <f t="shared" si="2"/>
        <v>0</v>
      </c>
      <c r="J34" s="10">
        <f t="shared" si="3"/>
        <v>0</v>
      </c>
      <c r="L34" s="10">
        <f t="shared" si="4"/>
        <v>0</v>
      </c>
      <c r="N34" s="10">
        <f t="shared" si="5"/>
        <v>0</v>
      </c>
    </row>
    <row r="35" spans="1:14">
      <c r="A35">
        <v>6702</v>
      </c>
      <c r="B35" s="3" t="s">
        <v>8</v>
      </c>
      <c r="D35" s="10">
        <f t="shared" si="0"/>
        <v>0</v>
      </c>
      <c r="F35" s="10">
        <f t="shared" si="1"/>
        <v>0</v>
      </c>
      <c r="H35" s="10">
        <f t="shared" si="2"/>
        <v>0</v>
      </c>
      <c r="J35" s="10">
        <f t="shared" si="3"/>
        <v>0</v>
      </c>
      <c r="K35">
        <v>1</v>
      </c>
      <c r="L35" s="10">
        <f t="shared" si="4"/>
        <v>6702</v>
      </c>
      <c r="N35" s="10">
        <f t="shared" si="5"/>
        <v>0</v>
      </c>
    </row>
    <row r="36" spans="1:14">
      <c r="B36" t="s">
        <v>0</v>
      </c>
      <c r="C36">
        <v>100</v>
      </c>
      <c r="E36">
        <v>100</v>
      </c>
      <c r="G36">
        <v>100</v>
      </c>
      <c r="I36">
        <v>100</v>
      </c>
      <c r="K36">
        <v>100</v>
      </c>
      <c r="M36">
        <v>100</v>
      </c>
    </row>
    <row r="37" spans="1:14">
      <c r="B37" t="s">
        <v>27</v>
      </c>
      <c r="C37">
        <f>SUM(C2:C35)/100</f>
        <v>0.31</v>
      </c>
      <c r="E37">
        <f>SUM(E2:E35)/100</f>
        <v>0.55000000000000004</v>
      </c>
      <c r="G37">
        <f>SUM(G2:G35)/100</f>
        <v>0.46</v>
      </c>
      <c r="I37">
        <f>SUM(I2:I35)/100</f>
        <v>0.85</v>
      </c>
      <c r="K37">
        <f>SUM(K2:K35)/100</f>
        <v>1.1599999999999999</v>
      </c>
      <c r="M37">
        <f>SUM(M2:M35)/100</f>
        <v>0.31</v>
      </c>
    </row>
    <row r="38" spans="1:14">
      <c r="B38" s="7" t="s">
        <v>26</v>
      </c>
      <c r="C38" s="3">
        <f>SUM(C31:C35)/100</f>
        <v>0.03</v>
      </c>
      <c r="D38" s="3"/>
      <c r="E38" s="3">
        <f>SUM(E31:E35)/100</f>
        <v>0</v>
      </c>
      <c r="F38" s="3"/>
      <c r="G38" s="3">
        <f>SUM(G31:G35)/100</f>
        <v>0.02</v>
      </c>
      <c r="H38" s="3"/>
      <c r="I38" s="3">
        <f>SUM(I31:I35)/100</f>
        <v>0.2</v>
      </c>
      <c r="J38" s="3"/>
      <c r="K38" s="3">
        <f>SUM(K31:K35)/100</f>
        <v>0.09</v>
      </c>
      <c r="L38" s="3"/>
      <c r="M38" s="3">
        <f>SUM(M31:M35)/100</f>
        <v>0.01</v>
      </c>
    </row>
    <row r="39" spans="1:14">
      <c r="B39" t="s">
        <v>40</v>
      </c>
      <c r="C39">
        <f>SUM(C2:C30)/100</f>
        <v>0.28000000000000003</v>
      </c>
      <c r="E39">
        <f>SUM(E2:E30)/100</f>
        <v>0.55000000000000004</v>
      </c>
      <c r="G39">
        <f>SUM(G2:G30)/100</f>
        <v>0.44</v>
      </c>
      <c r="I39">
        <f>SUM(I2:I30)/100</f>
        <v>0.65</v>
      </c>
      <c r="K39">
        <f>SUM(K2:K30)/100</f>
        <v>1.07</v>
      </c>
      <c r="M39">
        <f>SUM(M2:M30)/100</f>
        <v>0.3</v>
      </c>
    </row>
    <row r="41" spans="1:14">
      <c r="B41" s="10" t="s">
        <v>87</v>
      </c>
      <c r="D41" s="10">
        <f>SUM(D2:D35)/100</f>
        <v>904.43433894359998</v>
      </c>
      <c r="F41" s="10">
        <f>SUM(F2:F35)/100</f>
        <v>424.54414677391878</v>
      </c>
      <c r="H41" s="10">
        <f>SUM(H2:H35)/100</f>
        <v>805.56202642874996</v>
      </c>
      <c r="J41" s="10">
        <f>SUM(J2:J35)/100</f>
        <v>509.32552709625008</v>
      </c>
      <c r="L41" s="10">
        <f>SUM(L2:L35)/100</f>
        <v>983.56410171688117</v>
      </c>
      <c r="N41" s="10">
        <f>SUM(N2:N35)/100</f>
        <v>105.04855050656249</v>
      </c>
    </row>
    <row r="42" spans="1:14">
      <c r="B42" s="10" t="s">
        <v>90</v>
      </c>
      <c r="D42" s="10">
        <f>SUM(D31:D35)/100</f>
        <v>538.78200000000004</v>
      </c>
      <c r="F42" s="10">
        <f>SUM(F31:F35)/100</f>
        <v>0</v>
      </c>
      <c r="H42" s="10">
        <f>SUM(H31:H35)/100</f>
        <v>67.02</v>
      </c>
      <c r="J42" s="10">
        <f>SUM(J31:J35)/100</f>
        <v>145.02000000000001</v>
      </c>
      <c r="L42" s="10">
        <f>SUM(L31:L35)/100</f>
        <v>100.524</v>
      </c>
      <c r="N42" s="10">
        <f>SUM(N31:N35)/100</f>
        <v>4.1879999999999997</v>
      </c>
    </row>
    <row r="43" spans="1:14">
      <c r="B43" s="10" t="s">
        <v>91</v>
      </c>
      <c r="D43" s="10">
        <f>D41-D42</f>
        <v>365.65233894359994</v>
      </c>
      <c r="F43" s="10">
        <f>F41-F42</f>
        <v>424.54414677391878</v>
      </c>
      <c r="H43" s="10">
        <f>H41-H42</f>
        <v>738.54202642874998</v>
      </c>
      <c r="J43" s="10">
        <f>J41-J42</f>
        <v>364.3055270962501</v>
      </c>
      <c r="L43" s="10">
        <f>L41-L42</f>
        <v>883.04010171688117</v>
      </c>
      <c r="N43" s="10">
        <f>N41-N42</f>
        <v>100.86055050656249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sqref="A1:XFD1048576"/>
    </sheetView>
  </sheetViews>
  <sheetFormatPr baseColWidth="10" defaultRowHeight="15" x14ac:dyDescent="0"/>
  <cols>
    <col min="1" max="1" width="15.33203125" customWidth="1"/>
    <col min="2" max="2" width="19.1640625" customWidth="1"/>
    <col min="3" max="3" width="14" customWidth="1"/>
    <col min="4" max="4" width="4.33203125" customWidth="1"/>
    <col min="5" max="5" width="17.33203125" customWidth="1"/>
    <col min="6" max="6" width="22.5" customWidth="1"/>
    <col min="7" max="7" width="13.5" customWidth="1"/>
    <col min="8" max="8" width="3.6640625" customWidth="1"/>
    <col min="9" max="9" width="20.83203125" customWidth="1"/>
    <col min="10" max="10" width="18.1640625" customWidth="1"/>
    <col min="11" max="11" width="10.6640625" customWidth="1"/>
    <col min="12" max="12" width="3" customWidth="1"/>
    <col min="13" max="13" width="16.1640625" customWidth="1"/>
    <col min="14" max="14" width="27.33203125" customWidth="1"/>
    <col min="15" max="15" width="16.1640625" customWidth="1"/>
    <col min="16" max="16" width="3.83203125" customWidth="1"/>
    <col min="17" max="17" width="27" customWidth="1"/>
    <col min="18" max="18" width="22" customWidth="1"/>
  </cols>
  <sheetData>
    <row r="1" spans="1:19">
      <c r="A1" s="1" t="s">
        <v>69</v>
      </c>
      <c r="B1" s="1" t="s">
        <v>70</v>
      </c>
      <c r="C1" s="1" t="s">
        <v>71</v>
      </c>
      <c r="D1" s="1"/>
      <c r="E1" s="1" t="s">
        <v>72</v>
      </c>
      <c r="F1" s="1" t="s">
        <v>73</v>
      </c>
      <c r="G1" s="1" t="s">
        <v>74</v>
      </c>
      <c r="H1" s="1"/>
      <c r="I1" s="1" t="s">
        <v>65</v>
      </c>
      <c r="J1" s="1" t="s">
        <v>75</v>
      </c>
      <c r="K1" s="1" t="s">
        <v>76</v>
      </c>
      <c r="L1" s="1"/>
      <c r="M1" s="1" t="s">
        <v>68</v>
      </c>
      <c r="N1" s="1" t="s">
        <v>77</v>
      </c>
      <c r="O1" s="1" t="s">
        <v>78</v>
      </c>
      <c r="P1" s="1"/>
      <c r="Q1" s="1" t="s">
        <v>79</v>
      </c>
      <c r="R1" s="1" t="s">
        <v>80</v>
      </c>
      <c r="S1" s="1" t="s">
        <v>83</v>
      </c>
    </row>
    <row r="2" spans="1:19">
      <c r="A2" t="s">
        <v>9</v>
      </c>
      <c r="B2">
        <v>523</v>
      </c>
      <c r="C2">
        <f>B2*0.2</f>
        <v>104.60000000000001</v>
      </c>
      <c r="E2" t="s">
        <v>15</v>
      </c>
      <c r="F2">
        <v>262</v>
      </c>
      <c r="G2">
        <f>F2*0.2</f>
        <v>52.400000000000006</v>
      </c>
      <c r="I2" s="6" t="s">
        <v>4</v>
      </c>
      <c r="J2" s="2">
        <v>596</v>
      </c>
      <c r="K2" s="2">
        <f>J2*0.2</f>
        <v>119.2</v>
      </c>
      <c r="L2" s="6"/>
      <c r="M2" s="6" t="s">
        <v>31</v>
      </c>
      <c r="N2" s="2">
        <v>17600</v>
      </c>
      <c r="O2" s="2">
        <f>N2*0.2</f>
        <v>3520</v>
      </c>
      <c r="P2" s="6"/>
      <c r="Q2" s="4" t="s">
        <v>23</v>
      </c>
      <c r="R2">
        <v>9426</v>
      </c>
      <c r="S2">
        <f>R2*0.053</f>
        <v>499.57799999999997</v>
      </c>
    </row>
    <row r="3" spans="1:19">
      <c r="A3" t="s">
        <v>10</v>
      </c>
      <c r="B3">
        <v>1767</v>
      </c>
      <c r="C3">
        <f t="shared" ref="C3:C7" si="0">B3*0.2</f>
        <v>353.40000000000003</v>
      </c>
      <c r="E3" t="s">
        <v>16</v>
      </c>
      <c r="F3">
        <v>883</v>
      </c>
      <c r="G3">
        <f t="shared" ref="G3:G13" si="1">F3*0.2</f>
        <v>176.60000000000002</v>
      </c>
      <c r="I3" s="6" t="s">
        <v>30</v>
      </c>
      <c r="J3" s="2">
        <v>4772</v>
      </c>
      <c r="K3" s="2">
        <f t="shared" ref="K3:K6" si="2">J3*0.2</f>
        <v>954.40000000000009</v>
      </c>
      <c r="L3" s="6"/>
      <c r="M3" s="6" t="s">
        <v>33</v>
      </c>
      <c r="N3" s="2">
        <v>6300</v>
      </c>
      <c r="O3" s="2">
        <f>N3*0.2</f>
        <v>1260</v>
      </c>
      <c r="P3" s="6"/>
      <c r="Q3" s="4" t="s">
        <v>54</v>
      </c>
      <c r="R3">
        <v>479.54775000000001</v>
      </c>
      <c r="S3">
        <f t="shared" ref="S3:S27" si="3">R3*0.053</f>
        <v>25.416030750000001</v>
      </c>
    </row>
    <row r="4" spans="1:19">
      <c r="A4" t="s">
        <v>11</v>
      </c>
      <c r="B4">
        <v>4189</v>
      </c>
      <c r="C4">
        <f t="shared" si="0"/>
        <v>837.80000000000007</v>
      </c>
      <c r="E4" t="s">
        <v>17</v>
      </c>
      <c r="F4">
        <v>2094</v>
      </c>
      <c r="G4">
        <f t="shared" si="1"/>
        <v>418.8</v>
      </c>
      <c r="I4" s="6" t="s">
        <v>66</v>
      </c>
      <c r="J4" s="2">
        <v>1151</v>
      </c>
      <c r="K4" s="2">
        <f t="shared" si="2"/>
        <v>230.20000000000002</v>
      </c>
      <c r="L4" s="6"/>
      <c r="Q4" s="4" t="s">
        <v>81</v>
      </c>
      <c r="R4">
        <v>117849.69611999999</v>
      </c>
      <c r="S4">
        <f t="shared" si="3"/>
        <v>6246.0338943599991</v>
      </c>
    </row>
    <row r="5" spans="1:19">
      <c r="A5" t="s">
        <v>12</v>
      </c>
      <c r="B5">
        <v>8181</v>
      </c>
      <c r="C5">
        <f t="shared" si="0"/>
        <v>1636.2</v>
      </c>
      <c r="E5" t="s">
        <v>18</v>
      </c>
      <c r="F5">
        <v>4090</v>
      </c>
      <c r="G5">
        <f t="shared" si="1"/>
        <v>818</v>
      </c>
      <c r="I5" s="6" t="s">
        <v>42</v>
      </c>
      <c r="J5" s="2">
        <v>7437</v>
      </c>
      <c r="K5" s="2">
        <f t="shared" si="2"/>
        <v>1487.4</v>
      </c>
      <c r="L5" s="6"/>
      <c r="Q5" s="4" t="s">
        <v>59</v>
      </c>
      <c r="R5">
        <v>4413.9208749999998</v>
      </c>
      <c r="S5">
        <f t="shared" si="3"/>
        <v>233.93780637499998</v>
      </c>
    </row>
    <row r="6" spans="1:19">
      <c r="A6" t="s">
        <v>13</v>
      </c>
      <c r="B6">
        <v>14137</v>
      </c>
      <c r="C6">
        <f t="shared" si="0"/>
        <v>2827.4</v>
      </c>
      <c r="E6" t="s">
        <v>19</v>
      </c>
      <c r="F6">
        <v>7068</v>
      </c>
      <c r="G6">
        <f t="shared" si="1"/>
        <v>1413.6000000000001</v>
      </c>
      <c r="I6" s="5" t="s">
        <v>67</v>
      </c>
      <c r="J6" s="3">
        <v>1151</v>
      </c>
      <c r="K6" s="2">
        <f t="shared" si="2"/>
        <v>230.20000000000002</v>
      </c>
      <c r="L6" s="6"/>
      <c r="Q6" s="4" t="s">
        <v>57</v>
      </c>
      <c r="R6">
        <v>6944.45821875</v>
      </c>
      <c r="S6">
        <f t="shared" si="3"/>
        <v>368.05628559374998</v>
      </c>
    </row>
    <row r="7" spans="1:19">
      <c r="A7" t="s">
        <v>14</v>
      </c>
      <c r="B7">
        <v>65449</v>
      </c>
      <c r="C7">
        <f t="shared" si="0"/>
        <v>13089.800000000001</v>
      </c>
      <c r="E7" t="s">
        <v>29</v>
      </c>
      <c r="F7">
        <v>11224</v>
      </c>
      <c r="G7">
        <f t="shared" si="1"/>
        <v>2244.8000000000002</v>
      </c>
      <c r="Q7" s="4" t="s">
        <v>45</v>
      </c>
      <c r="R7">
        <v>9193.5901875</v>
      </c>
      <c r="S7">
        <f t="shared" si="3"/>
        <v>487.2602799375</v>
      </c>
    </row>
    <row r="8" spans="1:19">
      <c r="E8" t="s">
        <v>20</v>
      </c>
      <c r="F8">
        <v>16755</v>
      </c>
      <c r="G8">
        <f t="shared" si="1"/>
        <v>3351</v>
      </c>
      <c r="Q8" s="4" t="s">
        <v>37</v>
      </c>
      <c r="R8">
        <v>18097.919999999998</v>
      </c>
      <c r="S8">
        <f t="shared" si="3"/>
        <v>959.18975999999986</v>
      </c>
    </row>
    <row r="9" spans="1:19">
      <c r="E9" t="s">
        <v>21</v>
      </c>
      <c r="F9">
        <v>32724</v>
      </c>
      <c r="G9">
        <f t="shared" si="1"/>
        <v>6544.8</v>
      </c>
      <c r="Q9" s="4" t="s">
        <v>58</v>
      </c>
      <c r="R9">
        <v>4413.9208749999998</v>
      </c>
      <c r="S9">
        <f t="shared" si="3"/>
        <v>233.93780637499998</v>
      </c>
    </row>
    <row r="10" spans="1:19">
      <c r="E10" t="s">
        <v>22</v>
      </c>
      <c r="F10">
        <v>56548</v>
      </c>
      <c r="G10">
        <f t="shared" si="1"/>
        <v>11309.6</v>
      </c>
      <c r="Q10" s="4" t="s">
        <v>46</v>
      </c>
      <c r="R10">
        <v>1303072.1112656249</v>
      </c>
      <c r="S10">
        <f t="shared" si="3"/>
        <v>69062.821897078116</v>
      </c>
    </row>
    <row r="11" spans="1:19">
      <c r="E11" t="s">
        <v>25</v>
      </c>
      <c r="F11">
        <v>89797</v>
      </c>
      <c r="G11">
        <f t="shared" si="1"/>
        <v>17959.400000000001</v>
      </c>
      <c r="Q11" s="4" t="s">
        <v>82</v>
      </c>
      <c r="R11">
        <v>11780.261324999999</v>
      </c>
      <c r="S11">
        <f t="shared" si="3"/>
        <v>624.35385022499997</v>
      </c>
    </row>
    <row r="12" spans="1:19">
      <c r="E12" t="s">
        <v>47</v>
      </c>
      <c r="F12">
        <v>33510</v>
      </c>
      <c r="G12">
        <f t="shared" si="1"/>
        <v>6702</v>
      </c>
      <c r="Q12" s="4" t="s">
        <v>39</v>
      </c>
      <c r="R12">
        <v>308979.42560999998</v>
      </c>
      <c r="S12">
        <f t="shared" si="3"/>
        <v>16375.909557329998</v>
      </c>
    </row>
    <row r="13" spans="1:19">
      <c r="E13" s="3" t="s">
        <v>48</v>
      </c>
      <c r="F13" s="3">
        <v>262000</v>
      </c>
      <c r="G13">
        <f t="shared" si="1"/>
        <v>52400</v>
      </c>
      <c r="Q13" s="4" t="s">
        <v>60</v>
      </c>
      <c r="R13">
        <v>115317.00356062503</v>
      </c>
      <c r="S13">
        <f t="shared" si="3"/>
        <v>6111.8011887131261</v>
      </c>
    </row>
    <row r="14" spans="1:19">
      <c r="Q14" s="4" t="s">
        <v>44</v>
      </c>
      <c r="R14">
        <v>113380.641</v>
      </c>
      <c r="S14">
        <f t="shared" si="3"/>
        <v>6009.1739729999999</v>
      </c>
    </row>
    <row r="15" spans="1:19">
      <c r="Q15" s="4" t="s">
        <v>41</v>
      </c>
      <c r="R15">
        <v>18387.769500000002</v>
      </c>
      <c r="S15">
        <f t="shared" si="3"/>
        <v>974.55178350000006</v>
      </c>
    </row>
    <row r="16" spans="1:19">
      <c r="Q16" s="4" t="s">
        <v>49</v>
      </c>
      <c r="R16">
        <v>71054.018901899995</v>
      </c>
      <c r="S16">
        <f t="shared" si="3"/>
        <v>3765.8630018006997</v>
      </c>
    </row>
    <row r="17" spans="17:19">
      <c r="Q17" s="4" t="s">
        <v>43</v>
      </c>
      <c r="R17">
        <v>208252.74187500001</v>
      </c>
      <c r="S17">
        <f t="shared" si="3"/>
        <v>11037.395319375</v>
      </c>
    </row>
    <row r="18" spans="17:19">
      <c r="Q18" s="4" t="s">
        <v>38</v>
      </c>
      <c r="R18">
        <v>43523.235359999991</v>
      </c>
      <c r="S18">
        <f t="shared" si="3"/>
        <v>2306.7314740799993</v>
      </c>
    </row>
    <row r="19" spans="17:19">
      <c r="Q19" s="4" t="s">
        <v>51</v>
      </c>
      <c r="R19">
        <v>98756.39837499999</v>
      </c>
      <c r="S19">
        <f t="shared" si="3"/>
        <v>5234.0891138749994</v>
      </c>
    </row>
    <row r="20" spans="17:19">
      <c r="Q20" s="4" t="s">
        <v>53</v>
      </c>
      <c r="R20">
        <v>11066.713125</v>
      </c>
      <c r="S20">
        <f t="shared" si="3"/>
        <v>586.53579562499999</v>
      </c>
    </row>
    <row r="21" spans="17:19">
      <c r="Q21" s="4" t="s">
        <v>35</v>
      </c>
      <c r="R21">
        <v>42002.771484375</v>
      </c>
      <c r="S21">
        <f t="shared" si="3"/>
        <v>2226.1468886718749</v>
      </c>
    </row>
    <row r="22" spans="17:19">
      <c r="Q22" s="4" t="s">
        <v>50</v>
      </c>
      <c r="R22">
        <v>131154.10629749999</v>
      </c>
      <c r="S22">
        <f t="shared" si="3"/>
        <v>6951.1676337674999</v>
      </c>
    </row>
    <row r="23" spans="17:19">
      <c r="Q23" s="4" t="s">
        <v>34</v>
      </c>
      <c r="R23">
        <v>98918.989020000008</v>
      </c>
      <c r="S23">
        <f t="shared" si="3"/>
        <v>5242.70641806</v>
      </c>
    </row>
    <row r="24" spans="17:19">
      <c r="Q24" s="4" t="s">
        <v>56</v>
      </c>
      <c r="R24">
        <v>2016.1330312499999</v>
      </c>
      <c r="S24">
        <f t="shared" si="3"/>
        <v>106.85505065624999</v>
      </c>
    </row>
    <row r="25" spans="17:19">
      <c r="Q25" s="4" t="s">
        <v>32</v>
      </c>
      <c r="R25">
        <v>6880.1073585937502</v>
      </c>
      <c r="S25">
        <f t="shared" si="3"/>
        <v>364.64569000546874</v>
      </c>
    </row>
    <row r="26" spans="17:19">
      <c r="Q26" s="4" t="s">
        <v>36</v>
      </c>
      <c r="R26">
        <v>62098.081503750007</v>
      </c>
      <c r="S26">
        <f t="shared" si="3"/>
        <v>3291.1983196987503</v>
      </c>
    </row>
    <row r="27" spans="17:19">
      <c r="Q27" s="4" t="s">
        <v>7</v>
      </c>
      <c r="R27">
        <v>63903.177588374987</v>
      </c>
      <c r="S27">
        <f t="shared" si="3"/>
        <v>3386.8684121838742</v>
      </c>
    </row>
  </sheetData>
  <sortState ref="Q2:Q40">
    <sortCondition ref="Q2:Q40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INFO</vt:lpstr>
      <vt:lpstr>CTD 43</vt:lpstr>
      <vt:lpstr>CTD 146</vt:lpstr>
      <vt:lpstr>CTD 159</vt:lpstr>
      <vt:lpstr>Biovolumes&amp;CarbonEquiv.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johnster</dc:creator>
  <cp:lastModifiedBy>John Dolan</cp:lastModifiedBy>
  <dcterms:created xsi:type="dcterms:W3CDTF">2014-09-05T11:09:50Z</dcterms:created>
  <dcterms:modified xsi:type="dcterms:W3CDTF">2015-09-27T14:00:15Z</dcterms:modified>
</cp:coreProperties>
</file>