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50" windowHeight="12900" activeTab="1"/>
  </bookViews>
  <sheets>
    <sheet name="READ ME" sheetId="1" r:id="rId1"/>
    <sheet name="concentrations" sheetId="2" r:id="rId2"/>
    <sheet name="stocks calculations" sheetId="3" r:id="rId3"/>
  </sheets>
  <calcPr calcId="144525"/>
</workbook>
</file>

<file path=xl/comments1.xml><?xml version="1.0" encoding="utf-8"?>
<comments xmlns="http://schemas.openxmlformats.org/spreadsheetml/2006/main">
  <authors>
    <author>Karine LEBLANC</author>
  </authors>
  <commentList>
    <comment ref="D2" authorId="0">
      <text>
        <r>
          <rPr>
            <sz val="9"/>
            <color indexed="81"/>
            <rFont val="宋体"/>
            <charset val="134"/>
          </rPr>
          <t xml:space="preserve">Karine LEBLANC:
average of both 9 m concentratuions</t>
        </r>
      </text>
    </comment>
  </commentList>
</comments>
</file>

<file path=xl/sharedStrings.xml><?xml version="1.0" encoding="utf-8"?>
<sst xmlns="http://schemas.openxmlformats.org/spreadsheetml/2006/main" count="74">
  <si>
    <r>
      <rPr>
        <b/>
        <sz val="11"/>
        <color theme="1"/>
        <rFont val="Calibri"/>
        <charset val="134"/>
      </rPr>
      <t>On board  0,4 and 3 µm 47 mm polycarbonate filters were used</t>
    </r>
    <r>
      <rPr>
        <sz val="11"/>
        <color theme="1"/>
        <rFont val="Calibri"/>
        <charset val="134"/>
      </rPr>
      <t xml:space="preserve">. Nominal sample volume was 2 L. Filters were rinsed with milliQ water. A filter blank was stored every day for LD determination. Filters were stored in Eppendorfs and dried on board (60°C). Once dry, they were stored in cardboard boxes and sent to Marseille. Sample collection and filtrations were done on board by </t>
    </r>
    <r>
      <rPr>
        <b/>
        <i/>
        <sz val="11"/>
        <color theme="1"/>
        <rFont val="Calibri"/>
        <charset val="134"/>
      </rPr>
      <t>Véronique Cornet.</t>
    </r>
  </si>
  <si>
    <r>
      <t>At the laboratory in Marseille</t>
    </r>
    <r>
      <rPr>
        <sz val="11"/>
        <color theme="1"/>
        <rFont val="Calibri"/>
        <charset val="134"/>
      </rPr>
      <t xml:space="preserve"> : Samples were analyzed in February-April 2016. Filters were digested in TPX tubes following </t>
    </r>
    <r>
      <rPr>
        <i/>
        <sz val="11"/>
        <color theme="1"/>
        <rFont val="Calibri"/>
        <charset val="134"/>
      </rPr>
      <t>Ragueneau et al. 2005 , "A new method for the measurement of biogenic silica in suspended matter of coastal waters: using Si:Al ratios to correct for the mineral interference. Continental Shelf Research 25(5-6): 697-710"</t>
    </r>
    <r>
      <rPr>
        <sz val="11"/>
        <color theme="1"/>
        <rFont val="Calibri"/>
        <charset val="134"/>
      </rPr>
      <t xml:space="preserve">. The triple extraction procedure was tested on the &gt;3 µm size fraction, but aluminum measurements were incoherent because too close to DL. Hence BSi was computed as the result of the first alcaline extraction (NaOH) and LSi was the sum of the second alcaline extraction + the acid digestion (HF). For the 0,4-3 µm size fraction, only two digestion steps were made (BSi =alcaline extraction, LSi = HF extraction).  The detection limit was 1 nmol L-1 for both BSi and LSi and quantification limits were 5 and 6 nmol L-1 for BSi and LSi respectively. A large number of data are below the LD due to an insufficient volume filtered compared to the method LD. Sample analyses were done by </t>
    </r>
    <r>
      <rPr>
        <b/>
        <i/>
        <sz val="11"/>
        <color theme="1"/>
        <rFont val="Calibri"/>
        <charset val="134"/>
      </rPr>
      <t>Camille Brunet</t>
    </r>
    <r>
      <rPr>
        <sz val="11"/>
        <color theme="1"/>
        <rFont val="Calibri"/>
        <charset val="134"/>
      </rPr>
      <t xml:space="preserve"> and </t>
    </r>
    <r>
      <rPr>
        <b/>
        <i/>
        <sz val="11"/>
        <color theme="1"/>
        <rFont val="Calibri"/>
        <charset val="134"/>
      </rPr>
      <t>Karine Leblanc, and data validation by Karine Leblanc.</t>
    </r>
  </si>
  <si>
    <t>Contact person for question about data</t>
  </si>
  <si>
    <t>Karine LEBLANC</t>
  </si>
  <si>
    <t>karine.leblanc@univ-amu.fr</t>
  </si>
  <si>
    <t>Station</t>
  </si>
  <si>
    <t>CTD</t>
  </si>
  <si>
    <t>Bottle</t>
  </si>
  <si>
    <t>Z [m]</t>
  </si>
  <si>
    <r>
      <rPr>
        <b/>
        <sz val="11"/>
        <color theme="1"/>
        <rFont val="Calibri"/>
        <charset val="134"/>
      </rPr>
      <t>BSi  0,4-3 µm (nmol L</t>
    </r>
    <r>
      <rPr>
        <b/>
        <vertAlign val="superscript"/>
        <sz val="11"/>
        <color theme="1"/>
        <rFont val="Calibri"/>
        <charset val="134"/>
      </rPr>
      <t>-1</t>
    </r>
    <r>
      <rPr>
        <b/>
        <sz val="11"/>
        <color theme="1"/>
        <rFont val="Calibri"/>
        <charset val="134"/>
      </rPr>
      <t>)</t>
    </r>
  </si>
  <si>
    <r>
      <rPr>
        <b/>
        <sz val="11"/>
        <color theme="1"/>
        <rFont val="Calibri"/>
        <charset val="134"/>
      </rPr>
      <t>BSi &gt; 3 µm (nmol L</t>
    </r>
    <r>
      <rPr>
        <b/>
        <vertAlign val="superscript"/>
        <sz val="11"/>
        <color theme="1"/>
        <rFont val="Calibri"/>
        <charset val="134"/>
      </rPr>
      <t>-1</t>
    </r>
    <r>
      <rPr>
        <b/>
        <sz val="11"/>
        <color theme="1"/>
        <rFont val="Calibri"/>
        <charset val="134"/>
      </rPr>
      <t>)</t>
    </r>
  </si>
  <si>
    <r>
      <rPr>
        <b/>
        <sz val="11"/>
        <color theme="1"/>
        <rFont val="Calibri"/>
        <charset val="134"/>
      </rPr>
      <t>BSi totale (nmol L</t>
    </r>
    <r>
      <rPr>
        <b/>
        <vertAlign val="superscript"/>
        <sz val="11"/>
        <color theme="1"/>
        <rFont val="Calibri"/>
        <charset val="134"/>
      </rPr>
      <t>-1</t>
    </r>
    <r>
      <rPr>
        <b/>
        <sz val="11"/>
        <color theme="1"/>
        <rFont val="Calibri"/>
        <charset val="134"/>
      </rPr>
      <t>)</t>
    </r>
  </si>
  <si>
    <t>% BSi 0,4-3 µm</t>
  </si>
  <si>
    <r>
      <rPr>
        <b/>
        <sz val="11"/>
        <color theme="1"/>
        <rFont val="Calibri"/>
        <charset val="134"/>
      </rPr>
      <t>LSi  0,4-3 µm (nmol L</t>
    </r>
    <r>
      <rPr>
        <b/>
        <vertAlign val="superscript"/>
        <sz val="11"/>
        <color theme="1"/>
        <rFont val="Calibri"/>
        <charset val="134"/>
      </rPr>
      <t>-1</t>
    </r>
    <r>
      <rPr>
        <b/>
        <sz val="11"/>
        <color theme="1"/>
        <rFont val="Calibri"/>
        <charset val="134"/>
      </rPr>
      <t>)</t>
    </r>
  </si>
  <si>
    <r>
      <rPr>
        <b/>
        <sz val="11"/>
        <color theme="1"/>
        <rFont val="Calibri"/>
        <charset val="134"/>
      </rPr>
      <t>LSi &gt; 3 µm  (nmol L</t>
    </r>
    <r>
      <rPr>
        <b/>
        <vertAlign val="superscript"/>
        <sz val="11"/>
        <color theme="1"/>
        <rFont val="Calibri"/>
        <charset val="134"/>
      </rPr>
      <t>-1</t>
    </r>
    <r>
      <rPr>
        <b/>
        <sz val="11"/>
        <color theme="1"/>
        <rFont val="Calibri"/>
        <charset val="134"/>
      </rPr>
      <t>)</t>
    </r>
  </si>
  <si>
    <r>
      <rPr>
        <b/>
        <sz val="11"/>
        <color theme="1"/>
        <rFont val="Calibri"/>
        <charset val="134"/>
      </rPr>
      <t>LSi totale (nmol L</t>
    </r>
    <r>
      <rPr>
        <b/>
        <vertAlign val="superscript"/>
        <sz val="11"/>
        <color theme="1"/>
        <rFont val="Calibri"/>
        <charset val="134"/>
      </rPr>
      <t>-1</t>
    </r>
    <r>
      <rPr>
        <b/>
        <sz val="11"/>
        <color theme="1"/>
        <rFont val="Calibri"/>
        <charset val="134"/>
      </rPr>
      <t>)</t>
    </r>
  </si>
  <si>
    <t>% LSi 0,4-3 µm</t>
  </si>
  <si>
    <t>SD-01</t>
  </si>
  <si>
    <t>SD-02</t>
  </si>
  <si>
    <t>SD-03</t>
  </si>
  <si>
    <t>LD-A</t>
  </si>
  <si>
    <t>SD-04</t>
  </si>
  <si>
    <t>SD-05</t>
  </si>
  <si>
    <t>SD-06</t>
  </si>
  <si>
    <t>SD-07</t>
  </si>
  <si>
    <t>SD-08</t>
  </si>
  <si>
    <t>SD-09</t>
  </si>
  <si>
    <t>SD-10</t>
  </si>
  <si>
    <t>SD-11</t>
  </si>
  <si>
    <t>SD-12</t>
  </si>
  <si>
    <t>LD-B</t>
  </si>
  <si>
    <t>SD-13</t>
  </si>
  <si>
    <t>LD-C</t>
  </si>
  <si>
    <t>SD-14</t>
  </si>
  <si>
    <t>SD-15</t>
  </si>
  <si>
    <r>
      <rPr>
        <b/>
        <sz val="11"/>
        <color theme="1"/>
        <rFont val="Calibri"/>
        <charset val="134"/>
      </rPr>
      <t>BSi  0,4-3 µm (mmol m</t>
    </r>
    <r>
      <rPr>
        <b/>
        <vertAlign val="superscript"/>
        <sz val="11"/>
        <color theme="1"/>
        <rFont val="Calibri"/>
        <charset val="134"/>
      </rPr>
      <t>-2</t>
    </r>
    <r>
      <rPr>
        <b/>
        <sz val="11"/>
        <color theme="1"/>
        <rFont val="Calibri"/>
        <charset val="134"/>
      </rPr>
      <t>)</t>
    </r>
  </si>
  <si>
    <r>
      <rPr>
        <b/>
        <sz val="11"/>
        <color theme="1"/>
        <rFont val="Calibri"/>
        <charset val="134"/>
      </rPr>
      <t>BSi &gt; 3 µm (mmol L</t>
    </r>
    <r>
      <rPr>
        <b/>
        <vertAlign val="superscript"/>
        <sz val="11"/>
        <color theme="1"/>
        <rFont val="Calibri"/>
        <charset val="134"/>
      </rPr>
      <t>-2</t>
    </r>
    <r>
      <rPr>
        <b/>
        <sz val="11"/>
        <color theme="1"/>
        <rFont val="Calibri"/>
        <charset val="134"/>
      </rPr>
      <t>)</t>
    </r>
  </si>
  <si>
    <r>
      <rPr>
        <b/>
        <sz val="11"/>
        <color theme="1"/>
        <rFont val="Calibri"/>
        <charset val="134"/>
      </rPr>
      <t>BSi totale (mmol L</t>
    </r>
    <r>
      <rPr>
        <b/>
        <vertAlign val="superscript"/>
        <sz val="11"/>
        <color theme="1"/>
        <rFont val="Calibri"/>
        <charset val="134"/>
      </rPr>
      <t>-2</t>
    </r>
    <r>
      <rPr>
        <b/>
        <sz val="11"/>
        <color theme="1"/>
        <rFont val="Calibri"/>
        <charset val="134"/>
      </rPr>
      <t>)</t>
    </r>
  </si>
  <si>
    <r>
      <rPr>
        <b/>
        <sz val="11"/>
        <color theme="1"/>
        <rFont val="Calibri"/>
        <charset val="134"/>
      </rPr>
      <t>LSi  0,4-3 µm (mmol L</t>
    </r>
    <r>
      <rPr>
        <b/>
        <vertAlign val="superscript"/>
        <sz val="11"/>
        <color theme="1"/>
        <rFont val="Calibri"/>
        <charset val="134"/>
      </rPr>
      <t>-2</t>
    </r>
    <r>
      <rPr>
        <b/>
        <sz val="11"/>
        <color theme="1"/>
        <rFont val="Calibri"/>
        <charset val="134"/>
      </rPr>
      <t>)</t>
    </r>
  </si>
  <si>
    <r>
      <rPr>
        <b/>
        <sz val="11"/>
        <color theme="1"/>
        <rFont val="Calibri"/>
        <charset val="134"/>
      </rPr>
      <t>LSi &gt; 3 µm  (mmol L</t>
    </r>
    <r>
      <rPr>
        <b/>
        <vertAlign val="superscript"/>
        <sz val="11"/>
        <color theme="1"/>
        <rFont val="Calibri"/>
        <charset val="134"/>
      </rPr>
      <t>-2</t>
    </r>
    <r>
      <rPr>
        <b/>
        <sz val="11"/>
        <color theme="1"/>
        <rFont val="Calibri"/>
        <charset val="134"/>
      </rPr>
      <t>)</t>
    </r>
  </si>
  <si>
    <r>
      <rPr>
        <b/>
        <sz val="11"/>
        <color theme="1"/>
        <rFont val="Calibri"/>
        <charset val="134"/>
      </rPr>
      <t>LSi totale (mmol L</t>
    </r>
    <r>
      <rPr>
        <b/>
        <vertAlign val="superscript"/>
        <sz val="11"/>
        <color theme="1"/>
        <rFont val="Calibri"/>
        <charset val="134"/>
      </rPr>
      <t>-2</t>
    </r>
    <r>
      <rPr>
        <b/>
        <sz val="11"/>
        <color theme="1"/>
        <rFont val="Calibri"/>
        <charset val="134"/>
      </rPr>
      <t>)</t>
    </r>
  </si>
  <si>
    <t>0-125 m</t>
  </si>
  <si>
    <t>BSi totale (mmol L-2)</t>
  </si>
  <si>
    <t>LSi  0,4-3 µm (mmol L-2)</t>
  </si>
  <si>
    <t>LSi &gt; 3 µm  (mmol L-2)</t>
  </si>
  <si>
    <t>LSi totale (mmol L-2)</t>
  </si>
  <si>
    <t>0-200 m</t>
  </si>
  <si>
    <t>BSi  0,4-3 µm (mmol m-2)</t>
  </si>
  <si>
    <t>BSi &gt; 3 µm (mmol L-2)</t>
  </si>
  <si>
    <t>SD1 (0-125m)</t>
  </si>
  <si>
    <t>A</t>
  </si>
  <si>
    <t>SD2 (0-125m)</t>
  </si>
  <si>
    <t>B</t>
  </si>
  <si>
    <t>SD3 (0-125m)</t>
  </si>
  <si>
    <t>C</t>
  </si>
  <si>
    <t>LD-C (0-200m)</t>
  </si>
  <si>
    <t>SD-14 (0-200m)</t>
  </si>
  <si>
    <t>SD-15 (0-200m)</t>
  </si>
  <si>
    <t>LD-A (0-125m)</t>
  </si>
  <si>
    <t>SD-4 (0-125m)</t>
  </si>
  <si>
    <t>SD-5 (0-125m)</t>
  </si>
  <si>
    <t>SD-6 (0-125m)</t>
  </si>
  <si>
    <t>interpolated</t>
  </si>
  <si>
    <t>SD-7 (0-125m)</t>
  </si>
  <si>
    <t>SD-8 (0-125m)</t>
  </si>
  <si>
    <t>SD-9 (0-125m)</t>
  </si>
  <si>
    <t>SD-10 (0-125m)</t>
  </si>
  <si>
    <t>SD-11 (0-125m)</t>
  </si>
  <si>
    <t>SD-12 (0-125m)</t>
  </si>
  <si>
    <t>LD-B (0-125m)</t>
  </si>
  <si>
    <t>SD-13 (0-125m)</t>
  </si>
  <si>
    <t>LD-C (0-125m)</t>
  </si>
  <si>
    <t>SD-14 (0-125m)</t>
  </si>
  <si>
    <t>SD-15 (0-125m)</t>
  </si>
</sst>
</file>

<file path=xl/styles.xml><?xml version="1.0" encoding="utf-8"?>
<styleSheet xmlns="http://schemas.openxmlformats.org/spreadsheetml/2006/main">
  <numFmts count="5">
    <numFmt numFmtId="176" formatCode="0.0000"/>
    <numFmt numFmtId="42" formatCode="_(&quot;$&quot;* #,##0_);_(&quot;$&quot;* \(#,##0\);_(&quot;$&quot;* &quot;-&quot;_);_(@_)"/>
    <numFmt numFmtId="44" formatCode="_(&quot;$&quot;* #,##0.00_);_(&quot;$&quot;* \(#,##0.00\);_(&quot;$&quot;* &quot;-&quot;??_);_(@_)"/>
    <numFmt numFmtId="177" formatCode="_ * #,##0_ ;_ * \-#,##0_ ;_ * &quot;-&quot;_ ;_ @_ "/>
    <numFmt numFmtId="178" formatCode="_ * #,##0.00_ ;_ * \-#,##0.00_ ;_ * &quot;-&quot;??_ ;_ @_ "/>
  </numFmts>
  <fonts count="31">
    <font>
      <sz val="11"/>
      <color theme="1"/>
      <name val="Calibri"/>
      <charset val="134"/>
      <scheme val="minor"/>
    </font>
    <font>
      <b/>
      <sz val="11"/>
      <color theme="0"/>
      <name val="Calibri"/>
      <charset val="134"/>
      <scheme val="minor"/>
    </font>
    <font>
      <sz val="11"/>
      <name val="Calibri"/>
      <charset val="134"/>
      <scheme val="minor"/>
    </font>
    <font>
      <sz val="11"/>
      <color rgb="FFFF0000"/>
      <name val="Calibri"/>
      <charset val="134"/>
      <scheme val="minor"/>
    </font>
    <font>
      <b/>
      <sz val="11"/>
      <color theme="1"/>
      <name val="Calibri"/>
      <charset val="134"/>
      <scheme val="minor"/>
    </font>
    <font>
      <b/>
      <sz val="11"/>
      <color theme="1"/>
      <name val="Calibri"/>
      <charset val="134"/>
    </font>
    <font>
      <b/>
      <u/>
      <sz val="11"/>
      <color theme="1"/>
      <name val="Calibri"/>
      <charset val="134"/>
      <scheme val="minor"/>
    </font>
    <font>
      <u/>
      <sz val="11"/>
      <color theme="10"/>
      <name val="Calibri"/>
      <charset val="134"/>
      <scheme val="minor"/>
    </font>
    <font>
      <sz val="11"/>
      <color theme="0"/>
      <name val="Calibri"/>
      <charset val="0"/>
      <scheme val="minor"/>
    </font>
    <font>
      <sz val="11"/>
      <color theme="1"/>
      <name val="Calibri"/>
      <charset val="134"/>
      <scheme val="minor"/>
    </font>
    <font>
      <sz val="11"/>
      <color theme="1"/>
      <name val="Calibri"/>
      <charset val="0"/>
      <scheme val="minor"/>
    </font>
    <font>
      <b/>
      <sz val="11"/>
      <color theme="3"/>
      <name val="Calibri"/>
      <charset val="134"/>
      <scheme val="minor"/>
    </font>
    <font>
      <b/>
      <sz val="11"/>
      <color theme="1"/>
      <name val="Calibri"/>
      <charset val="0"/>
      <scheme val="minor"/>
    </font>
    <font>
      <b/>
      <sz val="15"/>
      <color theme="3"/>
      <name val="Calibri"/>
      <charset val="134"/>
      <scheme val="minor"/>
    </font>
    <font>
      <b/>
      <sz val="18"/>
      <color theme="3"/>
      <name val="Calibri"/>
      <charset val="134"/>
      <scheme val="minor"/>
    </font>
    <font>
      <b/>
      <sz val="11"/>
      <color rgb="FFFFFFFF"/>
      <name val="Calibri"/>
      <charset val="0"/>
      <scheme val="minor"/>
    </font>
    <font>
      <sz val="11"/>
      <color rgb="FFFA7D00"/>
      <name val="Calibri"/>
      <charset val="0"/>
      <scheme val="minor"/>
    </font>
    <font>
      <sz val="11"/>
      <color rgb="FF9C6500"/>
      <name val="Calibri"/>
      <charset val="0"/>
      <scheme val="minor"/>
    </font>
    <font>
      <sz val="11"/>
      <color rgb="FFFF0000"/>
      <name val="Calibri"/>
      <charset val="0"/>
      <scheme val="minor"/>
    </font>
    <font>
      <sz val="11"/>
      <color rgb="FF006100"/>
      <name val="Calibri"/>
      <charset val="0"/>
      <scheme val="minor"/>
    </font>
    <font>
      <b/>
      <sz val="11"/>
      <color rgb="FFFA7D00"/>
      <name val="Calibri"/>
      <charset val="0"/>
      <scheme val="minor"/>
    </font>
    <font>
      <b/>
      <sz val="11"/>
      <color rgb="FF3F3F3F"/>
      <name val="Calibri"/>
      <charset val="0"/>
      <scheme val="minor"/>
    </font>
    <font>
      <u/>
      <sz val="11"/>
      <color rgb="FF800080"/>
      <name val="Calibri"/>
      <charset val="0"/>
      <scheme val="minor"/>
    </font>
    <font>
      <sz val="11"/>
      <color rgb="FF9C0006"/>
      <name val="Calibri"/>
      <charset val="0"/>
      <scheme val="minor"/>
    </font>
    <font>
      <sz val="11"/>
      <color rgb="FF3F3F76"/>
      <name val="Calibri"/>
      <charset val="0"/>
      <scheme val="minor"/>
    </font>
    <font>
      <i/>
      <sz val="11"/>
      <color rgb="FF7F7F7F"/>
      <name val="Calibri"/>
      <charset val="0"/>
      <scheme val="minor"/>
    </font>
    <font>
      <b/>
      <sz val="13"/>
      <color theme="3"/>
      <name val="Calibri"/>
      <charset val="134"/>
      <scheme val="minor"/>
    </font>
    <font>
      <b/>
      <vertAlign val="superscript"/>
      <sz val="11"/>
      <color theme="1"/>
      <name val="Calibri"/>
      <charset val="134"/>
    </font>
    <font>
      <sz val="11"/>
      <color theme="1"/>
      <name val="Calibri"/>
      <charset val="134"/>
    </font>
    <font>
      <b/>
      <i/>
      <sz val="11"/>
      <color theme="1"/>
      <name val="Calibri"/>
      <charset val="134"/>
    </font>
    <font>
      <i/>
      <sz val="11"/>
      <color theme="1"/>
      <name val="Calibri"/>
      <charset val="134"/>
    </font>
  </fonts>
  <fills count="38">
    <fill>
      <patternFill patternType="none"/>
    </fill>
    <fill>
      <patternFill patternType="gray125"/>
    </fill>
    <fill>
      <patternFill patternType="solid">
        <fgColor rgb="FF7030A0"/>
        <bgColor indexed="64"/>
      </patternFill>
    </fill>
    <fill>
      <patternFill patternType="solid">
        <fgColor theme="9"/>
        <bgColor indexed="64"/>
      </patternFill>
    </fill>
    <fill>
      <patternFill patternType="solid">
        <fgColor theme="8" tint="0.399975585192419"/>
        <bgColor indexed="64"/>
      </patternFill>
    </fill>
    <fill>
      <patternFill patternType="solid">
        <fgColor rgb="FF92D050"/>
        <bgColor indexed="64"/>
      </patternFill>
    </fill>
    <fill>
      <patternFill patternType="solid">
        <fgColor rgb="FFFFC000"/>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s>
  <borders count="2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36" borderId="0" applyNumberFormat="0" applyBorder="0" applyAlignment="0" applyProtection="0">
      <alignment vertical="center"/>
    </xf>
    <xf numFmtId="0" fontId="10" fillId="28" borderId="0" applyNumberFormat="0" applyBorder="0" applyAlignment="0" applyProtection="0">
      <alignment vertical="center"/>
    </xf>
    <xf numFmtId="178"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34" borderId="0" applyNumberFormat="0" applyBorder="0" applyAlignment="0" applyProtection="0">
      <alignment vertical="center"/>
    </xf>
    <xf numFmtId="0" fontId="21" fillId="19" borderId="24" applyNumberFormat="0" applyAlignment="0" applyProtection="0">
      <alignment vertical="center"/>
    </xf>
    <xf numFmtId="0" fontId="8" fillId="33" borderId="0" applyNumberFormat="0" applyBorder="0" applyAlignment="0" applyProtection="0">
      <alignment vertical="center"/>
    </xf>
    <xf numFmtId="0" fontId="8" fillId="31" borderId="0" applyNumberFormat="0" applyBorder="0" applyAlignment="0" applyProtection="0">
      <alignment vertical="center"/>
    </xf>
    <xf numFmtId="0" fontId="10" fillId="10" borderId="0" applyNumberFormat="0" applyBorder="0" applyAlignment="0" applyProtection="0">
      <alignment vertical="center"/>
    </xf>
    <xf numFmtId="0" fontId="8" fillId="35" borderId="0" applyNumberFormat="0" applyBorder="0" applyAlignment="0" applyProtection="0">
      <alignment vertical="center"/>
    </xf>
    <xf numFmtId="0" fontId="8" fillId="30" borderId="0" applyNumberFormat="0" applyBorder="0" applyAlignment="0" applyProtection="0">
      <alignment vertical="center"/>
    </xf>
    <xf numFmtId="0" fontId="10" fillId="25" borderId="0" applyNumberFormat="0" applyBorder="0" applyAlignment="0" applyProtection="0">
      <alignment vertical="center"/>
    </xf>
    <xf numFmtId="0" fontId="8" fillId="23" borderId="0" applyNumberFormat="0" applyBorder="0" applyAlignment="0" applyProtection="0">
      <alignment vertical="center"/>
    </xf>
    <xf numFmtId="0" fontId="10" fillId="24"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10" fillId="18" borderId="0" applyNumberFormat="0" applyBorder="0" applyAlignment="0" applyProtection="0">
      <alignment vertical="center"/>
    </xf>
    <xf numFmtId="0" fontId="17" fillId="15" borderId="0" applyNumberFormat="0" applyBorder="0" applyAlignment="0" applyProtection="0">
      <alignment vertical="center"/>
    </xf>
    <xf numFmtId="0" fontId="23" fillId="26" borderId="0" applyNumberFormat="0" applyBorder="0" applyAlignment="0" applyProtection="0">
      <alignment vertical="center"/>
    </xf>
    <xf numFmtId="0" fontId="19" fillId="17" borderId="0" applyNumberFormat="0" applyBorder="0" applyAlignment="0" applyProtection="0">
      <alignment vertical="center"/>
    </xf>
    <xf numFmtId="0" fontId="10" fillId="37" borderId="0" applyNumberFormat="0" applyBorder="0" applyAlignment="0" applyProtection="0">
      <alignment vertical="center"/>
    </xf>
    <xf numFmtId="0" fontId="12" fillId="0" borderId="17" applyNumberFormat="0" applyFill="0" applyAlignment="0" applyProtection="0">
      <alignment vertical="center"/>
    </xf>
    <xf numFmtId="0" fontId="9" fillId="16" borderId="22" applyNumberFormat="0" applyFont="0" applyAlignment="0" applyProtection="0">
      <alignment vertical="center"/>
    </xf>
    <xf numFmtId="0" fontId="16" fillId="0" borderId="21" applyNumberFormat="0" applyFill="0" applyAlignment="0" applyProtection="0">
      <alignment vertical="center"/>
    </xf>
    <xf numFmtId="0" fontId="20" fillId="19" borderId="23" applyNumberFormat="0" applyAlignment="0" applyProtection="0">
      <alignment vertical="center"/>
    </xf>
    <xf numFmtId="0" fontId="10" fillId="14" borderId="0" applyNumberFormat="0" applyBorder="0" applyAlignment="0" applyProtection="0">
      <alignment vertical="center"/>
    </xf>
    <xf numFmtId="0" fontId="15" fillId="13" borderId="20" applyNumberFormat="0" applyAlignment="0" applyProtection="0">
      <alignment vertical="center"/>
    </xf>
    <xf numFmtId="177" fontId="9" fillId="0" borderId="0" applyFont="0" applyFill="0" applyBorder="0" applyAlignment="0" applyProtection="0">
      <alignment vertical="center"/>
    </xf>
    <xf numFmtId="0" fontId="8" fillId="11" borderId="0" applyNumberFormat="0" applyBorder="0" applyAlignment="0" applyProtection="0">
      <alignment vertical="center"/>
    </xf>
    <xf numFmtId="0" fontId="14" fillId="0" borderId="0" applyNumberFormat="0" applyFill="0" applyBorder="0" applyAlignment="0" applyProtection="0">
      <alignment vertical="center"/>
    </xf>
    <xf numFmtId="0" fontId="24" fillId="32" borderId="23" applyNumberFormat="0" applyAlignment="0" applyProtection="0">
      <alignment vertical="center"/>
    </xf>
    <xf numFmtId="0" fontId="11" fillId="0" borderId="19" applyNumberFormat="0" applyFill="0" applyAlignment="0" applyProtection="0">
      <alignment vertical="center"/>
    </xf>
    <xf numFmtId="0" fontId="13" fillId="0" borderId="18" applyNumberFormat="0" applyFill="0" applyAlignment="0" applyProtection="0">
      <alignment vertical="center"/>
    </xf>
    <xf numFmtId="0" fontId="8" fillId="27" borderId="0" applyNumberFormat="0" applyBorder="0" applyAlignment="0" applyProtection="0">
      <alignment vertical="center"/>
    </xf>
    <xf numFmtId="0" fontId="10" fillId="22" borderId="0" applyNumberFormat="0" applyBorder="0" applyAlignment="0" applyProtection="0">
      <alignment vertical="center"/>
    </xf>
    <xf numFmtId="0" fontId="22" fillId="0" borderId="0" applyNumberForma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xf numFmtId="0" fontId="10" fillId="21" borderId="0" applyNumberFormat="0" applyBorder="0" applyAlignment="0" applyProtection="0">
      <alignment vertical="center"/>
    </xf>
    <xf numFmtId="0" fontId="18" fillId="0" borderId="0" applyNumberFormat="0" applyFill="0" applyBorder="0" applyAlignment="0" applyProtection="0">
      <alignment vertical="center"/>
    </xf>
    <xf numFmtId="0" fontId="26" fillId="0" borderId="18" applyNumberFormat="0" applyFill="0" applyAlignment="0" applyProtection="0">
      <alignment vertical="center"/>
    </xf>
    <xf numFmtId="0" fontId="10" fillId="8" borderId="0" applyNumberFormat="0" applyBorder="0" applyAlignment="0" applyProtection="0">
      <alignment vertical="center"/>
    </xf>
    <xf numFmtId="0" fontId="8" fillId="12" borderId="0" applyNumberFormat="0" applyBorder="0" applyAlignment="0" applyProtection="0">
      <alignment vertical="center"/>
    </xf>
    <xf numFmtId="9"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0" fontId="8" fillId="7" borderId="0" applyNumberFormat="0" applyBorder="0" applyAlignment="0" applyProtection="0">
      <alignment vertical="center"/>
    </xf>
  </cellStyleXfs>
  <cellXfs count="87">
    <xf numFmtId="0" fontId="0" fillId="0" borderId="0" xfId="0"/>
    <xf numFmtId="0" fontId="0" fillId="0" borderId="0" xfId="0" applyFill="1" applyBorder="1" applyAlignment="1">
      <alignment horizontal="center" vertical="center"/>
    </xf>
    <xf numFmtId="1" fontId="0" fillId="0" borderId="0" xfId="0" applyNumberFormat="1" applyFill="1" applyBorder="1" applyAlignment="1">
      <alignment horizontal="center" vertical="center" wrapText="1"/>
    </xf>
    <xf numFmtId="1" fontId="0" fillId="0" borderId="0" xfId="0" applyNumberFormat="1" applyBorder="1" applyAlignment="1">
      <alignment horizontal="center" vertical="center" wrapText="1"/>
    </xf>
    <xf numFmtId="0" fontId="1" fillId="2" borderId="1"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49" fontId="0" fillId="0" borderId="6" xfId="0" applyNumberFormat="1" applyFont="1" applyFill="1" applyBorder="1" applyAlignment="1">
      <alignment horizontal="center" vertical="center"/>
    </xf>
    <xf numFmtId="0" fontId="0" fillId="0" borderId="6" xfId="0" applyFont="1" applyFill="1" applyBorder="1" applyAlignment="1">
      <alignment horizontal="center" vertical="center"/>
    </xf>
    <xf numFmtId="1" fontId="0" fillId="0" borderId="6" xfId="0" applyNumberFormat="1" applyFont="1" applyFill="1" applyBorder="1" applyAlignment="1">
      <alignment horizontal="center" vertical="center"/>
    </xf>
    <xf numFmtId="0" fontId="0" fillId="0" borderId="7" xfId="0" applyFont="1" applyFill="1" applyBorder="1" applyAlignment="1">
      <alignment horizontal="center" vertical="center"/>
    </xf>
    <xf numFmtId="49" fontId="0" fillId="0"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1" fontId="0" fillId="0" borderId="8" xfId="0" applyNumberFormat="1" applyFont="1" applyFill="1" applyBorder="1" applyAlignment="1">
      <alignment horizontal="center" vertical="center"/>
    </xf>
    <xf numFmtId="0" fontId="0" fillId="0" borderId="7" xfId="0" applyFill="1" applyBorder="1" applyAlignment="1">
      <alignment horizontal="center" vertical="center"/>
    </xf>
    <xf numFmtId="49" fontId="0" fillId="0" borderId="8" xfId="0" applyNumberFormat="1" applyFill="1" applyBorder="1" applyAlignment="1">
      <alignment horizontal="center" vertical="center"/>
    </xf>
    <xf numFmtId="0" fontId="0" fillId="0" borderId="8" xfId="0" applyFill="1" applyBorder="1" applyAlignment="1">
      <alignment horizontal="center" vertical="center"/>
    </xf>
    <xf numFmtId="1" fontId="0" fillId="0" borderId="8" xfId="0" applyNumberFormat="1" applyFill="1" applyBorder="1" applyAlignment="1">
      <alignment horizontal="center" vertical="center"/>
    </xf>
    <xf numFmtId="0" fontId="0" fillId="0" borderId="3" xfId="0" applyFill="1" applyBorder="1" applyAlignment="1">
      <alignment horizontal="center" vertical="center"/>
    </xf>
    <xf numFmtId="49" fontId="0" fillId="0" borderId="4" xfId="0" applyNumberFormat="1" applyFill="1" applyBorder="1" applyAlignment="1">
      <alignment horizontal="center" vertical="center"/>
    </xf>
    <xf numFmtId="0" fontId="0" fillId="0" borderId="4" xfId="0" applyFill="1" applyBorder="1" applyAlignment="1">
      <alignment horizontal="center" vertical="center"/>
    </xf>
    <xf numFmtId="1" fontId="0" fillId="0" borderId="4" xfId="0" applyNumberFormat="1" applyFill="1" applyBorder="1" applyAlignment="1">
      <alignment horizontal="center" vertical="center"/>
    </xf>
    <xf numFmtId="0" fontId="2" fillId="0" borderId="4" xfId="0" applyFont="1" applyFill="1" applyBorder="1" applyAlignment="1">
      <alignment horizontal="center" vertical="center"/>
    </xf>
    <xf numFmtId="0" fontId="0" fillId="0" borderId="5" xfId="0" applyFill="1" applyBorder="1" applyAlignment="1">
      <alignment horizontal="center" vertical="center"/>
    </xf>
    <xf numFmtId="49" fontId="0" fillId="0" borderId="6" xfId="0" applyNumberFormat="1" applyFill="1" applyBorder="1" applyAlignment="1">
      <alignment horizontal="center" vertical="center"/>
    </xf>
    <xf numFmtId="0" fontId="2" fillId="0" borderId="6" xfId="0" applyFont="1" applyFill="1" applyBorder="1" applyAlignment="1">
      <alignment horizontal="center" vertical="center"/>
    </xf>
    <xf numFmtId="1" fontId="0" fillId="0" borderId="6" xfId="0" applyNumberFormat="1" applyFill="1" applyBorder="1" applyAlignment="1">
      <alignment horizontal="center" vertical="center"/>
    </xf>
    <xf numFmtId="0" fontId="0" fillId="0" borderId="6" xfId="0"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1" fontId="3" fillId="0" borderId="12" xfId="0" applyNumberFormat="1" applyFont="1" applyFill="1" applyBorder="1" applyAlignment="1">
      <alignment horizontal="center" vertical="center"/>
    </xf>
    <xf numFmtId="1" fontId="4" fillId="3" borderId="2"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1" fontId="0"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0" fillId="0" borderId="6" xfId="0" applyNumberFormat="1" applyFont="1" applyFill="1" applyBorder="1" applyAlignment="1">
      <alignment horizontal="center" vertical="center" wrapText="1"/>
    </xf>
    <xf numFmtId="1" fontId="0" fillId="0" borderId="8"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3" fillId="0" borderId="12" xfId="0" applyNumberFormat="1" applyFont="1" applyFill="1" applyBorder="1" applyAlignment="1">
      <alignment horizontal="center" vertical="center" wrapText="1"/>
    </xf>
    <xf numFmtId="0" fontId="4" fillId="0" borderId="0" xfId="0" applyFont="1" applyAlignment="1">
      <alignment horizontal="center"/>
    </xf>
    <xf numFmtId="176" fontId="4" fillId="3" borderId="2" xfId="0" applyNumberFormat="1" applyFont="1" applyFill="1" applyBorder="1" applyAlignment="1">
      <alignment horizontal="center" vertical="center" wrapText="1"/>
    </xf>
    <xf numFmtId="1" fontId="0" fillId="0" borderId="4" xfId="0" applyNumberFormat="1" applyFont="1" applyBorder="1" applyAlignment="1">
      <alignment horizontal="center" vertical="center" wrapText="1"/>
    </xf>
    <xf numFmtId="2" fontId="4" fillId="5" borderId="0" xfId="0" applyNumberFormat="1" applyFont="1" applyFill="1" applyAlignment="1">
      <alignment horizontal="center"/>
    </xf>
    <xf numFmtId="0" fontId="0" fillId="0" borderId="0" xfId="0" applyFont="1" applyAlignment="1">
      <alignment horizontal="center"/>
    </xf>
    <xf numFmtId="2" fontId="0" fillId="0" borderId="0" xfId="0" applyNumberFormat="1" applyAlignment="1">
      <alignment horizontal="center"/>
    </xf>
    <xf numFmtId="2" fontId="2" fillId="0" borderId="0" xfId="0" applyNumberFormat="1" applyFont="1" applyFill="1" applyBorder="1" applyAlignment="1">
      <alignment horizontal="center" vertical="center"/>
    </xf>
    <xf numFmtId="1" fontId="0" fillId="0" borderId="6" xfId="0" applyNumberFormat="1" applyFont="1" applyBorder="1" applyAlignment="1">
      <alignment horizontal="center" vertical="center" wrapText="1"/>
    </xf>
    <xf numFmtId="1" fontId="0" fillId="0" borderId="8" xfId="0" applyNumberFormat="1" applyFont="1" applyBorder="1" applyAlignment="1">
      <alignment horizontal="center" vertical="center" wrapText="1"/>
    </xf>
    <xf numFmtId="176" fontId="4" fillId="4" borderId="2" xfId="0" applyNumberFormat="1" applyFont="1" applyFill="1" applyBorder="1" applyAlignment="1">
      <alignment horizontal="center" vertical="center" wrapText="1"/>
    </xf>
    <xf numFmtId="2" fontId="4" fillId="4" borderId="0" xfId="0" applyNumberFormat="1" applyFont="1" applyFill="1" applyAlignment="1">
      <alignment horizontal="center"/>
    </xf>
    <xf numFmtId="2" fontId="4" fillId="0" borderId="0" xfId="0" applyNumberFormat="1" applyFont="1" applyFill="1" applyAlignment="1">
      <alignment horizontal="center"/>
    </xf>
    <xf numFmtId="0" fontId="2" fillId="0" borderId="8" xfId="0" applyFont="1" applyFill="1" applyBorder="1" applyAlignment="1">
      <alignment horizontal="center" vertical="center"/>
    </xf>
    <xf numFmtId="1" fontId="2" fillId="0" borderId="8"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49"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Font="1" applyFill="1" applyBorder="1" applyAlignment="1">
      <alignment horizontal="center" vertical="center" wrapText="1"/>
    </xf>
    <xf numFmtId="1" fontId="0"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wrapText="1"/>
    </xf>
    <xf numFmtId="1" fontId="0" fillId="6" borderId="4" xfId="0" applyNumberFormat="1" applyFont="1" applyFill="1" applyBorder="1" applyAlignment="1">
      <alignment horizontal="center" vertical="center" wrapText="1"/>
    </xf>
    <xf numFmtId="1" fontId="0" fillId="6" borderId="6" xfId="0" applyNumberFormat="1" applyFont="1" applyFill="1" applyBorder="1" applyAlignment="1">
      <alignment horizontal="center" vertical="center" wrapText="1"/>
    </xf>
    <xf numFmtId="176" fontId="4" fillId="4" borderId="13" xfId="0" applyNumberFormat="1" applyFont="1" applyFill="1" applyBorder="1" applyAlignment="1">
      <alignment horizontal="center" vertical="center" wrapText="1"/>
    </xf>
    <xf numFmtId="1" fontId="0" fillId="0" borderId="14" xfId="0" applyNumberFormat="1" applyFont="1" applyBorder="1" applyAlignment="1">
      <alignment horizontal="center" vertical="center" wrapText="1"/>
    </xf>
    <xf numFmtId="1" fontId="0" fillId="0" borderId="15" xfId="0" applyNumberFormat="1" applyFont="1" applyBorder="1" applyAlignment="1">
      <alignment horizontal="center" vertical="center" wrapText="1"/>
    </xf>
    <xf numFmtId="1" fontId="0" fillId="0" borderId="16" xfId="0" applyNumberFormat="1" applyFont="1" applyBorder="1" applyAlignment="1">
      <alignment horizontal="center" vertical="center" wrapText="1"/>
    </xf>
    <xf numFmtId="1" fontId="0" fillId="6" borderId="8" xfId="0" applyNumberFormat="1" applyFont="1" applyFill="1" applyBorder="1" applyAlignment="1">
      <alignment horizontal="center" vertical="center" wrapText="1"/>
    </xf>
    <xf numFmtId="0" fontId="4" fillId="0" borderId="0" xfId="0" applyFont="1" applyBorder="1" applyAlignment="1">
      <alignment horizontal="center"/>
    </xf>
    <xf numFmtId="0" fontId="0" fillId="0" borderId="0" xfId="0" applyFont="1" applyBorder="1" applyAlignment="1">
      <alignment horizontal="center"/>
    </xf>
    <xf numFmtId="0" fontId="0" fillId="0" borderId="0" xfId="0" applyAlignment="1">
      <alignment horizontal="center"/>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xf>
    <xf numFmtId="0" fontId="7" fillId="0" borderId="0" xfId="39"/>
    <xf numFmtId="0" fontId="0" fillId="0" borderId="0" xfId="0" applyAlignment="1">
      <alignment vertical="top" wrapText="1"/>
    </xf>
  </cellXfs>
  <cellStyles count="49">
    <cellStyle name="Normal" xfId="0" builtinId="0"/>
    <cellStyle name="60 % - Accent6" xfId="1" builtinId="52"/>
    <cellStyle name="40 % - Accent6" xfId="2" builtinId="51"/>
    <cellStyle name="Virgule" xfId="3" builtinId="3"/>
    <cellStyle name="CExplanatory Text" xfId="4" builtinId="53"/>
    <cellStyle name="20 % - Accent6" xfId="5" builtinId="50"/>
    <cellStyle name="Sortie" xfId="6" builtinId="21"/>
    <cellStyle name="Accent6" xfId="7" builtinId="49"/>
    <cellStyle name="60 % - Accent5" xfId="8" builtinId="48"/>
    <cellStyle name="40 % - Accent5" xfId="9" builtinId="47"/>
    <cellStyle name="60 % - Accent4" xfId="10" builtinId="44"/>
    <cellStyle name="Accent4" xfId="11" builtinId="41"/>
    <cellStyle name="20 % - Accent3" xfId="12" builtinId="38"/>
    <cellStyle name="Accent3" xfId="13" builtinId="37"/>
    <cellStyle name="20 % - Accent2" xfId="14" builtinId="34"/>
    <cellStyle name="Accent2" xfId="15" builtinId="33"/>
    <cellStyle name="60 % - Accent1" xfId="16" builtinId="32"/>
    <cellStyle name="40 % - Accent1" xfId="17" builtinId="31"/>
    <cellStyle name="Neutre" xfId="18" builtinId="28"/>
    <cellStyle name="Insatisfaisant" xfId="19" builtinId="27"/>
    <cellStyle name="Satisfaisant" xfId="20" builtinId="26"/>
    <cellStyle name="20 % - Accent4" xfId="21" builtinId="42"/>
    <cellStyle name="Total" xfId="22" builtinId="25"/>
    <cellStyle name="Note" xfId="23" builtinId="10"/>
    <cellStyle name="Cellule liée" xfId="24" builtinId="24"/>
    <cellStyle name="Calcul" xfId="25" builtinId="22"/>
    <cellStyle name="40 % - Accent3" xfId="26" builtinId="39"/>
    <cellStyle name="Vérification de cellule" xfId="27" builtinId="23"/>
    <cellStyle name="Milliers [0]" xfId="28" builtinId="6"/>
    <cellStyle name="60 % - Accent2" xfId="29" builtinId="36"/>
    <cellStyle name="Titre" xfId="30" builtinId="15"/>
    <cellStyle name="Entrée" xfId="31" builtinId="20"/>
    <cellStyle name="Titre 3" xfId="32" builtinId="18"/>
    <cellStyle name="Titre 1" xfId="33" builtinId="16"/>
    <cellStyle name="Accent1" xfId="34" builtinId="29"/>
    <cellStyle name="40 % - Accent4" xfId="35" builtinId="43"/>
    <cellStyle name="Lien hypertexte visité" xfId="36" builtinId="9"/>
    <cellStyle name="20 % - Accent5" xfId="37" builtinId="46"/>
    <cellStyle name="Titre 4" xfId="38" builtinId="19"/>
    <cellStyle name="Lien hypertexte" xfId="39" builtinId="8"/>
    <cellStyle name="40 % - Accent2" xfId="40" builtinId="35"/>
    <cellStyle name="Avertissement" xfId="41" builtinId="11"/>
    <cellStyle name="Titre 2" xfId="42" builtinId="17"/>
    <cellStyle name="20 % - Accent1" xfId="43" builtinId="30"/>
    <cellStyle name="60 % - Accent3" xfId="44" builtinId="40"/>
    <cellStyle name="Pourcentage" xfId="45" builtinId="5"/>
    <cellStyle name="Monétaire [0]" xfId="46" builtinId="7"/>
    <cellStyle name="Monétaire" xfId="47" builtinId="4"/>
    <cellStyle name="Accent5" xfId="48" builtinId="45"/>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a:latin typeface="Symbol" panose="05050102010706020507" pitchFamily="18" charset="2"/>
              </a:rPr>
              <a:t>S</a:t>
            </a:r>
            <a:r>
              <a:rPr lang="fr-FR"/>
              <a:t>BSi</a:t>
            </a:r>
            <a:r>
              <a:rPr lang="fr-FR" baseline="0"/>
              <a:t> par fraction de taille</a:t>
            </a:r>
            <a:endParaRPr lang="fr-FR"/>
          </a:p>
        </c:rich>
      </c:tx>
      <c:layout>
        <c:manualLayout>
          <c:xMode val="edge"/>
          <c:yMode val="edge"/>
          <c:x val="0.323300614820408"/>
          <c:y val="0.0244969378827647"/>
        </c:manualLayout>
      </c:layout>
      <c:overlay val="0"/>
      <c:spPr>
        <a:noFill/>
        <a:ln>
          <a:noFill/>
        </a:ln>
        <a:effectLst/>
      </c:spPr>
    </c:title>
    <c:autoTitleDeleted val="0"/>
    <c:plotArea>
      <c:layout/>
      <c:barChart>
        <c:barDir val="col"/>
        <c:grouping val="stacked"/>
        <c:varyColors val="0"/>
        <c:ser>
          <c:idx val="0"/>
          <c:order val="0"/>
          <c:tx>
            <c:strRef>
              <c:f>'stocks calculations'!$T$1</c:f>
              <c:strCache>
                <c:ptCount val="1"/>
                <c:pt idx="0">
                  <c:v>BSi  0,4-3 µm (mmol m-2)</c:v>
                </c:pt>
              </c:strCache>
            </c:strRef>
          </c:tx>
          <c:spPr>
            <a:solidFill>
              <a:srgbClr val="92D05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calculations'!$T$2:$T$20</c:f>
              <c:numCache>
                <c:formatCode>0.00</c:formatCode>
                <c:ptCount val="19"/>
                <c:pt idx="0" c:formatCode="0.00">
                  <c:v>1.24302945</c:v>
                </c:pt>
                <c:pt idx="1" c:formatCode="0.00">
                  <c:v>0.38674896</c:v>
                </c:pt>
                <c:pt idx="2" c:formatCode="0.00">
                  <c:v>0.42693919</c:v>
                </c:pt>
                <c:pt idx="3" c:formatCode="0.00">
                  <c:v>0.25752523</c:v>
                </c:pt>
                <c:pt idx="4" c:formatCode="0.00">
                  <c:v>1.058387465</c:v>
                </c:pt>
                <c:pt idx="5" c:formatCode="0.00">
                  <c:v>0.506289345</c:v>
                </c:pt>
                <c:pt idx="6" c:formatCode="0.00">
                  <c:v>0.697090865</c:v>
                </c:pt>
                <c:pt idx="7" c:formatCode="0.00">
                  <c:v>0.394854670752925</c:v>
                </c:pt>
                <c:pt idx="8" c:formatCode="0.00">
                  <c:v>0.389357768995387</c:v>
                </c:pt>
                <c:pt idx="9" c:formatCode="0.00">
                  <c:v>0.504952066514984</c:v>
                </c:pt>
                <c:pt idx="10" c:formatCode="0.00">
                  <c:v>0.77018931712411</c:v>
                </c:pt>
                <c:pt idx="11" c:formatCode="0.00">
                  <c:v>0.242417777128517</c:v>
                </c:pt>
                <c:pt idx="12" c:formatCode="0.00">
                  <c:v>0.167833605</c:v>
                </c:pt>
                <c:pt idx="13" c:formatCode="0.00">
                  <c:v>0.29891331</c:v>
                </c:pt>
                <c:pt idx="14" c:formatCode="0.00">
                  <c:v>0.171919975</c:v>
                </c:pt>
                <c:pt idx="15" c:formatCode="0.00">
                  <c:v>0.35555882</c:v>
                </c:pt>
                <c:pt idx="16" c:formatCode="0.00">
                  <c:v>0.34735336</c:v>
                </c:pt>
                <c:pt idx="17" c:formatCode="0.00">
                  <c:v>0.443566031391748</c:v>
                </c:pt>
                <c:pt idx="18" c:formatCode="0.00">
                  <c:v>0.513935650149005</c:v>
                </c:pt>
              </c:numCache>
            </c:numRef>
          </c:val>
        </c:ser>
        <c:ser>
          <c:idx val="1"/>
          <c:order val="1"/>
          <c:tx>
            <c:strRef>
              <c:f>'stocks calculations'!$U$1</c:f>
              <c:strCache>
                <c:ptCount val="1"/>
                <c:pt idx="0">
                  <c:v>BSi &gt; 3 µm (mmol L-2)</c:v>
                </c:pt>
              </c:strCache>
            </c:strRef>
          </c:tx>
          <c:spPr>
            <a:solidFill>
              <a:srgbClr val="00B05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calculations'!$U$2:$U$20</c:f>
              <c:numCache>
                <c:formatCode>0.00</c:formatCode>
                <c:ptCount val="19"/>
                <c:pt idx="0" c:formatCode="0.00">
                  <c:v>2.51912156</c:v>
                </c:pt>
                <c:pt idx="1" c:formatCode="0.00">
                  <c:v>3.56252395</c:v>
                </c:pt>
                <c:pt idx="2" c:formatCode="0.00">
                  <c:v>1.830148835</c:v>
                </c:pt>
                <c:pt idx="3" c:formatCode="0.00">
                  <c:v>1.832987415</c:v>
                </c:pt>
                <c:pt idx="4" c:formatCode="0.00">
                  <c:v>2.244986535</c:v>
                </c:pt>
                <c:pt idx="5" c:formatCode="0.00">
                  <c:v>3.60131474</c:v>
                </c:pt>
                <c:pt idx="6" c:formatCode="0.00">
                  <c:v>1.79653818</c:v>
                </c:pt>
                <c:pt idx="7" c:formatCode="0.00">
                  <c:v>1.94773715162961</c:v>
                </c:pt>
                <c:pt idx="8" c:formatCode="0.00">
                  <c:v>1.11886198149019</c:v>
                </c:pt>
                <c:pt idx="9" c:formatCode="0.00">
                  <c:v>1.45389691878626</c:v>
                </c:pt>
                <c:pt idx="10" c:formatCode="0.00">
                  <c:v>0.982784849509251</c:v>
                </c:pt>
                <c:pt idx="11" c:formatCode="0.00">
                  <c:v>0.998544853306923</c:v>
                </c:pt>
                <c:pt idx="12" c:formatCode="0.00">
                  <c:v>1.293213305</c:v>
                </c:pt>
                <c:pt idx="13" c:formatCode="0.00">
                  <c:v>1.59666698</c:v>
                </c:pt>
                <c:pt idx="14" c:formatCode="0.00">
                  <c:v>0.96035528</c:v>
                </c:pt>
                <c:pt idx="15" c:formatCode="0.00">
                  <c:v>0.4521499</c:v>
                </c:pt>
                <c:pt idx="16" c:formatCode="0.00">
                  <c:v>0.57997307</c:v>
                </c:pt>
                <c:pt idx="17" c:formatCode="0.00">
                  <c:v>0.551061804900747</c:v>
                </c:pt>
                <c:pt idx="18" c:formatCode="0.00">
                  <c:v>0.76339812721109</c:v>
                </c:pt>
              </c:numCache>
            </c:numRef>
          </c:val>
        </c:ser>
        <c:dLbls>
          <c:dLblPos val="ctr"/>
          <c:showLegendKey val="0"/>
          <c:showVal val="0"/>
          <c:showCatName val="0"/>
          <c:showSerName val="0"/>
          <c:showPercent val="0"/>
          <c:showBubbleSize val="0"/>
        </c:dLbls>
        <c:gapWidth val="150"/>
        <c:overlap val="100"/>
        <c:axId val="251652056"/>
        <c:axId val="251653232"/>
      </c:barChart>
      <c:catAx>
        <c:axId val="2516520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crossAx val="251653232"/>
        <c:crosses val="autoZero"/>
        <c:auto val="1"/>
        <c:lblAlgn val="ctr"/>
        <c:lblOffset val="100"/>
        <c:tickMarkSkip val="1"/>
        <c:noMultiLvlLbl val="0"/>
      </c:catAx>
      <c:valAx>
        <c:axId val="251653232"/>
        <c:scaling>
          <c:orientation val="minMax"/>
        </c:scaling>
        <c:delete val="0"/>
        <c:axPos val="l"/>
        <c:majorGridlines>
          <c:spPr>
            <a:noFill/>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a:defRPr sz="1000" b="0" i="0" u="none" strike="noStrike" kern="1200" baseline="0">
                    <a:solidFill>
                      <a:schemeClr val="tx1">
                        <a:lumMod val="65000"/>
                        <a:lumOff val="35000"/>
                      </a:schemeClr>
                    </a:solidFill>
                    <a:latin typeface="+mn-lt"/>
                    <a:ea typeface="+mn-ea"/>
                    <a:cs typeface="+mn-cs"/>
                  </a:defRPr>
                </a:pPr>
                <a:r>
                  <a:rPr lang="fr-FR"/>
                  <a:t>(mmol</a:t>
                </a:r>
                <a:r>
                  <a:rPr lang="fr-FR" baseline="0"/>
                  <a:t> m</a:t>
                </a:r>
                <a:r>
                  <a:rPr lang="fr-FR" baseline="30000"/>
                  <a:t>-2</a:t>
                </a:r>
                <a:r>
                  <a:rPr lang="fr-FR" baseline="0"/>
                  <a:t>)</a:t>
                </a:r>
                <a:endParaRPr lang="fr-FR"/>
              </a:p>
            </c:rich>
          </c:tx>
          <c:layout>
            <c:manualLayout>
              <c:xMode val="edge"/>
              <c:yMode val="edge"/>
              <c:x val="0.0130463144161774"/>
              <c:y val="0.448349350032033"/>
            </c:manualLayout>
          </c:layout>
          <c:overlay val="0"/>
          <c:spPr>
            <a:noFill/>
            <a:ln>
              <a:noFill/>
            </a:ln>
            <a:effectLst/>
          </c:spPr>
        </c:title>
        <c:numFmt formatCode="#,000" sourceLinked="1"/>
        <c:majorTickMark val="out"/>
        <c:minorTickMark val="none"/>
        <c:tickLblPos val="nextTo"/>
        <c:spPr>
          <a:noFill/>
          <a:ln>
            <a:solidFill>
              <a:schemeClr val="bg1">
                <a:lumMod val="50000"/>
              </a:schemeClr>
            </a:solidFill>
          </a:ln>
          <a:effectLst/>
        </c:spPr>
        <c:txPr>
          <a:bodyPr rot="-6000000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crossAx val="251652056"/>
        <c:crosses val="autoZero"/>
        <c:crossBetween val="between"/>
      </c:valAx>
      <c:spPr>
        <a:noFill/>
        <a:ln>
          <a:noFill/>
        </a:ln>
        <a:effectLst/>
      </c:spPr>
    </c:plotArea>
    <c:legend>
      <c:legendPos val="b"/>
      <c:layout>
        <c:manualLayout>
          <c:xMode val="edge"/>
          <c:yMode val="edge"/>
          <c:x val="0.39319906929442"/>
          <c:y val="0.143044206088412"/>
          <c:w val="0.606800874862902"/>
          <c:h val="0.0568185644320994"/>
        </c:manualLayout>
      </c:layout>
      <c:overlay val="0"/>
      <c:spPr>
        <a:noFill/>
        <a:ln>
          <a:noFill/>
        </a:ln>
        <a:effectLst/>
      </c:spPr>
      <c:txPr>
        <a:bodyPr rot="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rot="0" spcFirstLastPara="0" vertOverflow="ellipsis" horzOverflow="overflow" vert="horz" wrap="square" anchor="ctr" anchorCtr="1"/>
    <a:lstStyle/>
    <a:p>
      <a:pPr>
        <a:defRPr lang="fr-FR"/>
      </a:pPr>
    </a:p>
  </c:txPr>
  <c:printSettings>
    <c:headerFooter/>
    <c:pageMargins r="0.7" b="0.75" l="0.7" footer="0.3" header="0.3" t="0.7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a:latin typeface="Symbol" panose="05050102010706020507" pitchFamily="18" charset="2"/>
              </a:rPr>
              <a:t>S</a:t>
            </a:r>
            <a:r>
              <a:rPr lang="fr-FR"/>
              <a:t>LSi</a:t>
            </a:r>
            <a:r>
              <a:rPr lang="fr-FR" baseline="0"/>
              <a:t> par fraction de taille</a:t>
            </a:r>
            <a:endParaRPr lang="fr-FR"/>
          </a:p>
        </c:rich>
      </c:tx>
      <c:layout>
        <c:manualLayout>
          <c:xMode val="edge"/>
          <c:yMode val="edge"/>
          <c:x val="0.323300614820408"/>
          <c:y val="0.0244969378827647"/>
        </c:manualLayout>
      </c:layout>
      <c:overlay val="0"/>
      <c:spPr>
        <a:noFill/>
        <a:ln>
          <a:noFill/>
        </a:ln>
        <a:effectLst/>
      </c:spPr>
    </c:title>
    <c:autoTitleDeleted val="0"/>
    <c:plotArea>
      <c:layout/>
      <c:barChart>
        <c:barDir val="col"/>
        <c:grouping val="stacked"/>
        <c:varyColors val="0"/>
        <c:ser>
          <c:idx val="0"/>
          <c:order val="0"/>
          <c:tx>
            <c:strRef>
              <c:f>'stocks calculations'!$W$1</c:f>
              <c:strCache>
                <c:ptCount val="1"/>
                <c:pt idx="0">
                  <c:v>LSi  0,4-3 µm (mmol L-2)</c:v>
                </c:pt>
              </c:strCache>
            </c:strRef>
          </c:tx>
          <c:spPr>
            <a:solidFill>
              <a:schemeClr val="accent1"/>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calculations'!$W$2:$W$20</c:f>
              <c:numCache>
                <c:formatCode>0.00</c:formatCode>
                <c:ptCount val="19"/>
                <c:pt idx="0" c:formatCode="0.00">
                  <c:v>1.5723186625</c:v>
                </c:pt>
                <c:pt idx="1" c:formatCode="0.00">
                  <c:v>0.571300755</c:v>
                </c:pt>
                <c:pt idx="2" c:formatCode="0.00">
                  <c:v>0.50286482</c:v>
                </c:pt>
                <c:pt idx="3" c:formatCode="0.00">
                  <c:v>0.30646201</c:v>
                </c:pt>
                <c:pt idx="4" c:formatCode="0.00">
                  <c:v>0.96723074</c:v>
                </c:pt>
                <c:pt idx="5" c:formatCode="0.00">
                  <c:v>0.63135243</c:v>
                </c:pt>
                <c:pt idx="6" c:formatCode="0.00">
                  <c:v>1.034365355</c:v>
                </c:pt>
                <c:pt idx="7" c:formatCode="0.00">
                  <c:v>0.546777872211071</c:v>
                </c:pt>
                <c:pt idx="8" c:formatCode="0.00">
                  <c:v>0.34509729802007</c:v>
                </c:pt>
                <c:pt idx="9" c:formatCode="0.00">
                  <c:v>0.611897970904448</c:v>
                </c:pt>
                <c:pt idx="10" c:formatCode="0.00">
                  <c:v>0.445291830707558</c:v>
                </c:pt>
                <c:pt idx="11" c:formatCode="0.00">
                  <c:v>0.221409932506882</c:v>
                </c:pt>
                <c:pt idx="12" c:formatCode="0.00">
                  <c:v>0.46281508</c:v>
                </c:pt>
                <c:pt idx="13" c:formatCode="0.00">
                  <c:v>0.37237017</c:v>
                </c:pt>
                <c:pt idx="14" c:formatCode="0.00">
                  <c:v>0.40703975</c:v>
                </c:pt>
                <c:pt idx="15" c:formatCode="0.00">
                  <c:v>0.38841846</c:v>
                </c:pt>
                <c:pt idx="16" c:formatCode="0.00">
                  <c:v>0.180345235</c:v>
                </c:pt>
                <c:pt idx="17" c:formatCode="0.00">
                  <c:v>0.323896980308492</c:v>
                </c:pt>
                <c:pt idx="18" c:formatCode="0.00">
                  <c:v>0.308537392207688</c:v>
                </c:pt>
              </c:numCache>
            </c:numRef>
          </c:val>
        </c:ser>
        <c:ser>
          <c:idx val="1"/>
          <c:order val="1"/>
          <c:tx>
            <c:strRef>
              <c:f>'stocks calculations'!$X$1</c:f>
              <c:strCache>
                <c:ptCount val="1"/>
                <c:pt idx="0">
                  <c:v>LSi &gt; 3 µm  (mmol L-2)</c:v>
                </c:pt>
              </c:strCache>
            </c:strRef>
          </c:tx>
          <c:spPr>
            <a:solidFill>
              <a:srgbClr val="0070C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calculations'!$X$2:$X$20</c:f>
              <c:numCache>
                <c:formatCode>0.00</c:formatCode>
                <c:ptCount val="19"/>
                <c:pt idx="0" c:formatCode="0.00">
                  <c:v>1.374602515</c:v>
                </c:pt>
                <c:pt idx="1" c:formatCode="0.00">
                  <c:v>7.309982025</c:v>
                </c:pt>
                <c:pt idx="2" c:formatCode="0.00">
                  <c:v>1.308625745</c:v>
                </c:pt>
                <c:pt idx="3" c:formatCode="0.00">
                  <c:v>1.500865745</c:v>
                </c:pt>
                <c:pt idx="4" c:formatCode="0.00">
                  <c:v>1.313932955</c:v>
                </c:pt>
                <c:pt idx="5" c:formatCode="0.00">
                  <c:v>1.706517395</c:v>
                </c:pt>
                <c:pt idx="6" c:formatCode="0.00">
                  <c:v>2.10213115</c:v>
                </c:pt>
                <c:pt idx="7" c:formatCode="0.00">
                  <c:v>1.2125219449559</c:v>
                </c:pt>
                <c:pt idx="8" c:formatCode="0.00">
                  <c:v>1.03847908067186</c:v>
                </c:pt>
                <c:pt idx="9" c:formatCode="0.00">
                  <c:v>0.436740182891543</c:v>
                </c:pt>
                <c:pt idx="10" c:formatCode="0.00">
                  <c:v>0.693768380234498</c:v>
                </c:pt>
                <c:pt idx="11" c:formatCode="0.00">
                  <c:v>0.510153207899013</c:v>
                </c:pt>
                <c:pt idx="12" c:formatCode="0.00">
                  <c:v>1.459012675</c:v>
                </c:pt>
                <c:pt idx="13" c:formatCode="0.00">
                  <c:v>0.93592896</c:v>
                </c:pt>
                <c:pt idx="14" c:formatCode="0.00">
                  <c:v>1.28702396</c:v>
                </c:pt>
                <c:pt idx="15" c:formatCode="0.00">
                  <c:v>0.371521305</c:v>
                </c:pt>
                <c:pt idx="16" c:formatCode="0.00">
                  <c:v>0.63324035</c:v>
                </c:pt>
                <c:pt idx="17" c:formatCode="0.00">
                  <c:v>0.326134210059992</c:v>
                </c:pt>
                <c:pt idx="18" c:formatCode="0.00">
                  <c:v>0.687066573115326</c:v>
                </c:pt>
              </c:numCache>
            </c:numRef>
          </c:val>
        </c:ser>
        <c:dLbls>
          <c:dLblPos val="ctr"/>
          <c:showLegendKey val="0"/>
          <c:showVal val="0"/>
          <c:showCatName val="0"/>
          <c:showSerName val="0"/>
          <c:showPercent val="0"/>
          <c:showBubbleSize val="0"/>
        </c:dLbls>
        <c:gapWidth val="150"/>
        <c:overlap val="100"/>
        <c:axId val="352587656"/>
        <c:axId val="352596280"/>
      </c:barChart>
      <c:catAx>
        <c:axId val="3525876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crossAx val="352596280"/>
        <c:crosses val="autoZero"/>
        <c:auto val="1"/>
        <c:lblAlgn val="ctr"/>
        <c:lblOffset val="100"/>
        <c:tickMarkSkip val="1"/>
        <c:noMultiLvlLbl val="0"/>
      </c:catAx>
      <c:valAx>
        <c:axId val="352596280"/>
        <c:scaling>
          <c:orientation val="minMax"/>
        </c:scaling>
        <c:delete val="0"/>
        <c:axPos val="l"/>
        <c:majorGridlines>
          <c:spPr>
            <a:noFill/>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a:defRPr sz="1000" b="0" i="0" u="none" strike="noStrike" kern="1200" baseline="0">
                    <a:solidFill>
                      <a:schemeClr val="tx1">
                        <a:lumMod val="65000"/>
                        <a:lumOff val="35000"/>
                      </a:schemeClr>
                    </a:solidFill>
                    <a:latin typeface="+mn-lt"/>
                    <a:ea typeface="+mn-ea"/>
                    <a:cs typeface="+mn-cs"/>
                  </a:defRPr>
                </a:pPr>
                <a:r>
                  <a:rPr lang="fr-FR"/>
                  <a:t>(mmol</a:t>
                </a:r>
                <a:r>
                  <a:rPr lang="fr-FR" baseline="0"/>
                  <a:t> m</a:t>
                </a:r>
                <a:r>
                  <a:rPr lang="fr-FR" baseline="30000"/>
                  <a:t>-2</a:t>
                </a:r>
                <a:r>
                  <a:rPr lang="fr-FR" baseline="0"/>
                  <a:t>)</a:t>
                </a:r>
                <a:endParaRPr lang="fr-FR"/>
              </a:p>
            </c:rich>
          </c:tx>
          <c:layout>
            <c:manualLayout>
              <c:xMode val="edge"/>
              <c:yMode val="edge"/>
              <c:x val="0.0130463144161774"/>
              <c:y val="0.448349350032033"/>
            </c:manualLayout>
          </c:layout>
          <c:overlay val="0"/>
          <c:spPr>
            <a:noFill/>
            <a:ln>
              <a:noFill/>
            </a:ln>
            <a:effectLst/>
          </c:spPr>
        </c:title>
        <c:numFmt formatCode="#,000" sourceLinked="1"/>
        <c:majorTickMark val="out"/>
        <c:minorTickMark val="none"/>
        <c:tickLblPos val="nextTo"/>
        <c:spPr>
          <a:noFill/>
          <a:ln>
            <a:solidFill>
              <a:schemeClr val="bg1">
                <a:lumMod val="50000"/>
              </a:schemeClr>
            </a:solidFill>
          </a:ln>
          <a:effectLst/>
        </c:spPr>
        <c:txPr>
          <a:bodyPr rot="-6000000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crossAx val="352587656"/>
        <c:crosses val="autoZero"/>
        <c:crossBetween val="between"/>
      </c:valAx>
      <c:spPr>
        <a:noFill/>
        <a:ln>
          <a:noFill/>
        </a:ln>
        <a:effectLst/>
      </c:spPr>
    </c:plotArea>
    <c:legend>
      <c:legendPos val="b"/>
      <c:layout>
        <c:manualLayout>
          <c:xMode val="edge"/>
          <c:yMode val="edge"/>
          <c:x val="0.39319906929442"/>
          <c:y val="0.143044206088412"/>
          <c:w val="0.606800874862902"/>
          <c:h val="0.0568185644320994"/>
        </c:manualLayout>
      </c:layout>
      <c:overlay val="0"/>
      <c:spPr>
        <a:noFill/>
        <a:ln>
          <a:noFill/>
        </a:ln>
        <a:effectLst/>
      </c:spPr>
      <c:txPr>
        <a:bodyPr rot="0" spcFirstLastPara="1" vertOverflow="ellipsis" horzOverflow="overflow" vert="horz" wrap="square" anchor="ctr" anchorCtr="1"/>
        <a:lstStyle/>
        <a:p>
          <a:pPr>
            <a:defRPr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rot="0" spcFirstLastPara="0" vertOverflow="ellipsis" horzOverflow="overflow" vert="horz" wrap="square" anchor="ctr" anchorCtr="1"/>
    <a:lstStyle/>
    <a:p>
      <a:pPr>
        <a:defRPr lang="fr-FR"/>
      </a:pPr>
    </a:p>
  </c:txPr>
  <c:printSettings>
    <c:headerFooter/>
    <c:pageMargins r="0.7" b="0.75" l="0.7" footer="0.3" header="0.3" t="0.7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17</xdr:col>
      <xdr:colOff>914399</xdr:colOff>
      <xdr:row>20</xdr:row>
      <xdr:rowOff>57149</xdr:rowOff>
    </xdr:from>
    <xdr:to>
      <xdr:col>24</xdr:col>
      <xdr:colOff>133350</xdr:colOff>
      <xdr:row>39</xdr:row>
      <xdr:rowOff>190500</xdr:rowOff>
    </xdr:to>
    <xdr:graphicFrame>
      <xdr:nvGraphicFramePr>
        <xdr:cNvPr id="2" name="Graphique 1"/>
        <xdr:cNvGraphicFramePr/>
      </xdr:nvGraphicFramePr>
      <xdr:xfrm>
        <a:off x="14540865" y="4028440"/>
        <a:ext cx="5640705" cy="34010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142875</xdr:colOff>
      <xdr:row>20</xdr:row>
      <xdr:rowOff>47625</xdr:rowOff>
    </xdr:from>
    <xdr:to>
      <xdr:col>30</xdr:col>
      <xdr:colOff>219076</xdr:colOff>
      <xdr:row>39</xdr:row>
      <xdr:rowOff>180976</xdr:rowOff>
    </xdr:to>
    <xdr:graphicFrame>
      <xdr:nvGraphicFramePr>
        <xdr:cNvPr id="4" name="Graphique 3"/>
        <xdr:cNvGraphicFramePr/>
      </xdr:nvGraphicFramePr>
      <xdr:xfrm>
        <a:off x="20191095" y="4019550"/>
        <a:ext cx="4593590" cy="34099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4C4C4C"/>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arine.leblanc@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2:M15"/>
  <sheetViews>
    <sheetView workbookViewId="0">
      <selection activeCell="K13" sqref="K13"/>
    </sheetView>
  </sheetViews>
  <sheetFormatPr defaultColWidth="9" defaultRowHeight="13.5"/>
  <cols>
    <col min="1" max="1" width="11.425" style="80"/>
    <col min="2" max="2" width="24.425" style="80" customWidth="1"/>
  </cols>
  <sheetData>
    <row r="2" ht="15" customHeight="1" spans="2:13">
      <c r="B2" s="81" t="s">
        <v>0</v>
      </c>
      <c r="C2" s="81"/>
      <c r="D2" s="81"/>
      <c r="E2" s="81"/>
      <c r="F2" s="81"/>
      <c r="G2" s="81"/>
      <c r="H2" s="81"/>
      <c r="I2" s="81"/>
      <c r="J2" s="81"/>
      <c r="K2" s="86"/>
      <c r="L2" s="86"/>
      <c r="M2" s="86"/>
    </row>
    <row r="3" spans="2:13">
      <c r="B3" s="81"/>
      <c r="C3" s="81"/>
      <c r="D3" s="81"/>
      <c r="E3" s="81"/>
      <c r="F3" s="81"/>
      <c r="G3" s="81"/>
      <c r="H3" s="81"/>
      <c r="I3" s="81"/>
      <c r="J3" s="81"/>
      <c r="K3" s="86"/>
      <c r="L3" s="86"/>
      <c r="M3" s="86"/>
    </row>
    <row r="4" spans="2:13">
      <c r="B4" s="81"/>
      <c r="C4" s="81"/>
      <c r="D4" s="81"/>
      <c r="E4" s="81"/>
      <c r="F4" s="81"/>
      <c r="G4" s="81"/>
      <c r="H4" s="81"/>
      <c r="I4" s="81"/>
      <c r="J4" s="81"/>
      <c r="K4" s="86"/>
      <c r="L4" s="86"/>
      <c r="M4" s="86"/>
    </row>
    <row r="5" spans="2:13">
      <c r="B5" s="81"/>
      <c r="C5" s="81"/>
      <c r="D5" s="81"/>
      <c r="E5" s="81"/>
      <c r="F5" s="81"/>
      <c r="G5" s="81"/>
      <c r="H5" s="81"/>
      <c r="I5" s="81"/>
      <c r="J5" s="81"/>
      <c r="K5" s="86"/>
      <c r="L5" s="86"/>
      <c r="M5" s="86"/>
    </row>
    <row r="6" spans="2:13">
      <c r="B6" s="81"/>
      <c r="C6" s="81"/>
      <c r="D6" s="81"/>
      <c r="E6" s="81"/>
      <c r="F6" s="81"/>
      <c r="G6" s="81"/>
      <c r="H6" s="81"/>
      <c r="I6" s="81"/>
      <c r="J6" s="81"/>
      <c r="K6" s="86"/>
      <c r="L6" s="86"/>
      <c r="M6" s="86"/>
    </row>
    <row r="7" ht="15" customHeight="1" spans="2:13">
      <c r="B7" s="82" t="s">
        <v>1</v>
      </c>
      <c r="C7" s="83"/>
      <c r="D7" s="83"/>
      <c r="E7" s="83"/>
      <c r="F7" s="83"/>
      <c r="G7" s="83"/>
      <c r="H7" s="83"/>
      <c r="I7" s="83"/>
      <c r="J7" s="83"/>
      <c r="K7" s="86"/>
      <c r="L7" s="86"/>
      <c r="M7" s="86"/>
    </row>
    <row r="8" spans="2:13">
      <c r="B8" s="83"/>
      <c r="C8" s="83"/>
      <c r="D8" s="83"/>
      <c r="E8" s="83"/>
      <c r="F8" s="83"/>
      <c r="G8" s="83"/>
      <c r="H8" s="83"/>
      <c r="I8" s="83"/>
      <c r="J8" s="83"/>
      <c r="K8" s="86"/>
      <c r="L8" s="86"/>
      <c r="M8" s="86"/>
    </row>
    <row r="9" spans="2:13">
      <c r="B9" s="83"/>
      <c r="C9" s="83"/>
      <c r="D9" s="83"/>
      <c r="E9" s="83"/>
      <c r="F9" s="83"/>
      <c r="G9" s="83"/>
      <c r="H9" s="83"/>
      <c r="I9" s="83"/>
      <c r="J9" s="83"/>
      <c r="K9" s="86"/>
      <c r="L9" s="86"/>
      <c r="M9" s="86"/>
    </row>
    <row r="10" spans="2:13">
      <c r="B10" s="83"/>
      <c r="C10" s="83"/>
      <c r="D10" s="83"/>
      <c r="E10" s="83"/>
      <c r="F10" s="83"/>
      <c r="G10" s="83"/>
      <c r="H10" s="83"/>
      <c r="I10" s="83"/>
      <c r="J10" s="83"/>
      <c r="K10" s="86"/>
      <c r="L10" s="86"/>
      <c r="M10" s="86"/>
    </row>
    <row r="11" spans="2:13">
      <c r="B11" s="83"/>
      <c r="C11" s="83"/>
      <c r="D11" s="83"/>
      <c r="E11" s="83"/>
      <c r="F11" s="83"/>
      <c r="G11" s="83"/>
      <c r="H11" s="83"/>
      <c r="I11" s="83"/>
      <c r="J11" s="83"/>
      <c r="K11" s="86"/>
      <c r="L11" s="86"/>
      <c r="M11" s="86"/>
    </row>
    <row r="12" spans="2:13">
      <c r="B12" s="83"/>
      <c r="C12" s="83"/>
      <c r="D12" s="83"/>
      <c r="E12" s="83"/>
      <c r="F12" s="83"/>
      <c r="G12" s="83"/>
      <c r="H12" s="83"/>
      <c r="I12" s="83"/>
      <c r="J12" s="83"/>
      <c r="K12" s="86"/>
      <c r="L12" s="86"/>
      <c r="M12" s="86"/>
    </row>
    <row r="13" ht="93" customHeight="1" spans="2:13">
      <c r="B13" s="83"/>
      <c r="C13" s="83"/>
      <c r="D13" s="83"/>
      <c r="E13" s="83"/>
      <c r="F13" s="83"/>
      <c r="G13" s="83"/>
      <c r="H13" s="83"/>
      <c r="I13" s="83"/>
      <c r="J13" s="83"/>
      <c r="K13" s="86"/>
      <c r="L13" s="86"/>
      <c r="M13" s="86"/>
    </row>
    <row r="15" spans="2:6">
      <c r="B15" s="84" t="s">
        <v>2</v>
      </c>
      <c r="D15" t="s">
        <v>3</v>
      </c>
      <c r="F15" s="85" t="s">
        <v>4</v>
      </c>
    </row>
  </sheetData>
  <mergeCells count="2">
    <mergeCell ref="B2:J6"/>
    <mergeCell ref="B7:J13"/>
  </mergeCells>
  <hyperlinks>
    <hyperlink ref="F15" r:id="rId1" display="karine.leblanc@univ-amu.fr"/>
  </hyperlink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75"/>
  <sheetViews>
    <sheetView tabSelected="1" workbookViewId="0">
      <selection activeCell="N12" sqref="N12"/>
    </sheetView>
  </sheetViews>
  <sheetFormatPr defaultColWidth="10" defaultRowHeight="13.5"/>
  <cols>
    <col min="1" max="1" width="7.28333333333333" style="1" customWidth="1"/>
    <col min="2" max="2" width="4.425" style="1" customWidth="1"/>
    <col min="3" max="3" width="6.425" style="1" customWidth="1"/>
    <col min="4" max="4" width="5.56666666666667" style="1" customWidth="1"/>
    <col min="5" max="5" width="12.1416666666667" style="2" customWidth="1"/>
    <col min="6" max="6" width="11.8583333333333" style="3" customWidth="1"/>
    <col min="7" max="7" width="11.2833333333333" style="2" customWidth="1"/>
    <col min="8" max="8" width="12.8583333333333" style="2" customWidth="1"/>
    <col min="9" max="9" width="13.425" style="2" customWidth="1"/>
    <col min="10" max="10" width="11.2833333333333" style="3" customWidth="1"/>
    <col min="11" max="11" width="11.2833333333333" style="70" customWidth="1"/>
    <col min="12" max="12" width="13.2833333333333" style="70" customWidth="1"/>
    <col min="13" max="13" width="12.5666666666667" style="62" customWidth="1"/>
    <col min="14" max="16384" width="10" style="62"/>
  </cols>
  <sheetData>
    <row r="1" s="69" customFormat="1" ht="27.75" spans="1:13">
      <c r="A1" s="4" t="s">
        <v>5</v>
      </c>
      <c r="B1" s="5" t="s">
        <v>6</v>
      </c>
      <c r="C1" s="6" t="s">
        <v>7</v>
      </c>
      <c r="D1" s="7" t="s">
        <v>8</v>
      </c>
      <c r="E1" s="47" t="s">
        <v>9</v>
      </c>
      <c r="F1" s="47" t="s">
        <v>10</v>
      </c>
      <c r="G1" s="47" t="s">
        <v>11</v>
      </c>
      <c r="H1" s="47" t="s">
        <v>12</v>
      </c>
      <c r="I1" s="55" t="s">
        <v>13</v>
      </c>
      <c r="J1" s="55" t="s">
        <v>14</v>
      </c>
      <c r="K1" s="55" t="s">
        <v>15</v>
      </c>
      <c r="L1" s="73" t="s">
        <v>16</v>
      </c>
      <c r="M1" s="78"/>
    </row>
    <row r="2" s="69" customFormat="1" spans="1:13">
      <c r="A2" s="16" t="s">
        <v>17</v>
      </c>
      <c r="B2" s="17">
        <v>5</v>
      </c>
      <c r="C2" s="18">
        <v>21</v>
      </c>
      <c r="D2" s="19">
        <v>9.069</v>
      </c>
      <c r="E2" s="43">
        <v>33.07</v>
      </c>
      <c r="F2" s="43">
        <v>87.53</v>
      </c>
      <c r="G2" s="43">
        <v>120.6</v>
      </c>
      <c r="H2" s="43">
        <v>27.43</v>
      </c>
      <c r="I2" s="43">
        <v>9.01</v>
      </c>
      <c r="J2" s="43">
        <v>5.51</v>
      </c>
      <c r="K2" s="54">
        <v>14.52</v>
      </c>
      <c r="L2" s="74">
        <v>62.08</v>
      </c>
      <c r="M2" s="78"/>
    </row>
    <row r="3" s="69" customFormat="1" spans="1:13">
      <c r="A3" s="8" t="s">
        <v>17</v>
      </c>
      <c r="B3" s="9">
        <v>5</v>
      </c>
      <c r="C3" s="10">
        <v>20</v>
      </c>
      <c r="D3" s="11">
        <v>9.042</v>
      </c>
      <c r="E3" s="40">
        <v>4.09</v>
      </c>
      <c r="F3" s="40">
        <v>25.75</v>
      </c>
      <c r="G3" s="40">
        <v>29.84</v>
      </c>
      <c r="H3" s="40">
        <v>13.7</v>
      </c>
      <c r="I3" s="71">
        <v>0.2</v>
      </c>
      <c r="J3" s="40">
        <v>9.53</v>
      </c>
      <c r="K3" s="48">
        <v>9.73</v>
      </c>
      <c r="L3" s="75">
        <v>2.01</v>
      </c>
      <c r="M3" s="78"/>
    </row>
    <row r="4" s="69" customFormat="1" spans="1:13">
      <c r="A4" s="8" t="s">
        <v>17</v>
      </c>
      <c r="B4" s="9">
        <v>5</v>
      </c>
      <c r="C4" s="10">
        <v>15</v>
      </c>
      <c r="D4" s="11">
        <v>24.193</v>
      </c>
      <c r="E4" s="41">
        <v>1.98</v>
      </c>
      <c r="F4" s="40">
        <v>15.66</v>
      </c>
      <c r="G4" s="40">
        <v>17.64</v>
      </c>
      <c r="H4" s="40">
        <v>11.23</v>
      </c>
      <c r="I4" s="40">
        <v>2.91</v>
      </c>
      <c r="J4" s="40">
        <v>8.32</v>
      </c>
      <c r="K4" s="48">
        <v>11.23</v>
      </c>
      <c r="L4" s="75">
        <v>25.93</v>
      </c>
      <c r="M4" s="79"/>
    </row>
    <row r="5" s="69" customFormat="1" spans="1:13">
      <c r="A5" s="8" t="s">
        <v>17</v>
      </c>
      <c r="B5" s="9">
        <v>5</v>
      </c>
      <c r="C5" s="10">
        <v>13</v>
      </c>
      <c r="D5" s="11">
        <v>34.869</v>
      </c>
      <c r="E5" s="41">
        <v>1.98</v>
      </c>
      <c r="F5" s="40">
        <v>28.19</v>
      </c>
      <c r="G5" s="40">
        <v>30.17</v>
      </c>
      <c r="H5" s="40">
        <v>6.57</v>
      </c>
      <c r="I5" s="71">
        <v>1.88</v>
      </c>
      <c r="J5" s="40">
        <v>14.64</v>
      </c>
      <c r="K5" s="48">
        <v>16.51</v>
      </c>
      <c r="L5" s="75">
        <v>11.36</v>
      </c>
      <c r="M5" s="79"/>
    </row>
    <row r="6" s="69" customFormat="1" spans="1:13">
      <c r="A6" s="8" t="s">
        <v>17</v>
      </c>
      <c r="B6" s="9">
        <v>5</v>
      </c>
      <c r="C6" s="10">
        <v>11</v>
      </c>
      <c r="D6" s="11">
        <v>52.432</v>
      </c>
      <c r="E6" s="40">
        <v>5.55</v>
      </c>
      <c r="F6" s="40">
        <v>20.68</v>
      </c>
      <c r="G6" s="40">
        <v>26.22</v>
      </c>
      <c r="H6" s="40">
        <v>21.15</v>
      </c>
      <c r="I6" s="40">
        <v>3.6</v>
      </c>
      <c r="J6" s="40">
        <v>11.31</v>
      </c>
      <c r="K6" s="48">
        <v>14.9</v>
      </c>
      <c r="L6" s="75">
        <v>24.15</v>
      </c>
      <c r="M6" s="52"/>
    </row>
    <row r="7" s="69" customFormat="1" spans="1:13">
      <c r="A7" s="8" t="s">
        <v>17</v>
      </c>
      <c r="B7" s="9">
        <v>5</v>
      </c>
      <c r="C7" s="10">
        <v>9</v>
      </c>
      <c r="D7" s="11">
        <v>71.046</v>
      </c>
      <c r="E7" s="41">
        <v>2.83</v>
      </c>
      <c r="F7" s="40">
        <v>16.2</v>
      </c>
      <c r="G7" s="40">
        <v>19.03</v>
      </c>
      <c r="H7" s="40">
        <v>14.87</v>
      </c>
      <c r="I7" s="40">
        <v>2.83</v>
      </c>
      <c r="J7" s="40">
        <v>12.09</v>
      </c>
      <c r="K7" s="48">
        <v>14.92</v>
      </c>
      <c r="L7" s="75">
        <v>18.93</v>
      </c>
      <c r="M7" s="79"/>
    </row>
    <row r="8" s="69" customFormat="1" spans="1:13">
      <c r="A8" s="8" t="s">
        <v>17</v>
      </c>
      <c r="B8" s="9">
        <v>5</v>
      </c>
      <c r="C8" s="10">
        <v>5</v>
      </c>
      <c r="D8" s="11">
        <v>105.794</v>
      </c>
      <c r="E8" s="40">
        <v>20.48</v>
      </c>
      <c r="F8" s="40">
        <v>2.24</v>
      </c>
      <c r="G8" s="40">
        <v>22.71</v>
      </c>
      <c r="H8" s="40">
        <v>90.15</v>
      </c>
      <c r="I8" s="40">
        <v>38.51</v>
      </c>
      <c r="J8" s="40">
        <v>6.6</v>
      </c>
      <c r="K8" s="48">
        <v>45.1</v>
      </c>
      <c r="L8" s="75">
        <v>85.38</v>
      </c>
      <c r="M8" s="79"/>
    </row>
    <row r="9" s="69" customFormat="1" ht="14.25" spans="1:13">
      <c r="A9" s="12" t="s">
        <v>17</v>
      </c>
      <c r="B9" s="13">
        <v>5</v>
      </c>
      <c r="C9" s="14">
        <v>3</v>
      </c>
      <c r="D9" s="15">
        <v>125.255</v>
      </c>
      <c r="E9" s="42">
        <v>15.39</v>
      </c>
      <c r="F9" s="42">
        <v>11.37</v>
      </c>
      <c r="G9" s="42">
        <v>26.75</v>
      </c>
      <c r="H9" s="42">
        <v>57.51</v>
      </c>
      <c r="I9" s="42">
        <v>25.41</v>
      </c>
      <c r="J9" s="42">
        <v>23.58</v>
      </c>
      <c r="K9" s="53">
        <v>48.98</v>
      </c>
      <c r="L9" s="76">
        <v>51.87</v>
      </c>
      <c r="M9" s="79"/>
    </row>
    <row r="10" s="69" customFormat="1" spans="1:13">
      <c r="A10" s="16" t="s">
        <v>18</v>
      </c>
      <c r="B10" s="17">
        <v>9</v>
      </c>
      <c r="C10" s="18">
        <v>23</v>
      </c>
      <c r="D10" s="19">
        <v>5.363</v>
      </c>
      <c r="E10" s="43">
        <v>2.66</v>
      </c>
      <c r="F10" s="43">
        <v>36.6</v>
      </c>
      <c r="G10" s="43">
        <v>39.26</v>
      </c>
      <c r="H10" s="43">
        <v>6.78</v>
      </c>
      <c r="I10" s="43">
        <v>4.21</v>
      </c>
      <c r="J10" s="43">
        <v>18.23</v>
      </c>
      <c r="K10" s="54">
        <v>22.43</v>
      </c>
      <c r="L10" s="74">
        <v>18.74</v>
      </c>
      <c r="M10" s="79"/>
    </row>
    <row r="11" s="69" customFormat="1" spans="1:13">
      <c r="A11" s="8" t="s">
        <v>18</v>
      </c>
      <c r="B11" s="9">
        <v>9</v>
      </c>
      <c r="C11" s="10">
        <v>20</v>
      </c>
      <c r="D11" s="11">
        <v>8.531</v>
      </c>
      <c r="E11" s="40">
        <v>2.66</v>
      </c>
      <c r="F11" s="40">
        <v>33.02</v>
      </c>
      <c r="G11" s="40">
        <v>35.68</v>
      </c>
      <c r="H11" s="40">
        <v>7.45</v>
      </c>
      <c r="I11" s="40">
        <v>3.34</v>
      </c>
      <c r="J11" s="40">
        <v>16.45</v>
      </c>
      <c r="K11" s="48">
        <v>19.79</v>
      </c>
      <c r="L11" s="75">
        <v>16.88</v>
      </c>
      <c r="M11" s="79"/>
    </row>
    <row r="12" s="69" customFormat="1" spans="1:13">
      <c r="A12" s="8" t="s">
        <v>18</v>
      </c>
      <c r="B12" s="9">
        <v>9</v>
      </c>
      <c r="C12" s="10">
        <v>15</v>
      </c>
      <c r="D12" s="11">
        <v>23.871</v>
      </c>
      <c r="E12" s="40">
        <v>2.83</v>
      </c>
      <c r="F12" s="40">
        <v>34.28</v>
      </c>
      <c r="G12" s="40">
        <v>37.11</v>
      </c>
      <c r="H12" s="40">
        <v>7.63</v>
      </c>
      <c r="I12" s="40">
        <v>5.15</v>
      </c>
      <c r="J12" s="40">
        <v>51.67</v>
      </c>
      <c r="K12" s="48">
        <v>56.82</v>
      </c>
      <c r="L12" s="75">
        <v>9.07</v>
      </c>
      <c r="M12" s="79"/>
    </row>
    <row r="13" s="69" customFormat="1" spans="1:13">
      <c r="A13" s="8" t="s">
        <v>18</v>
      </c>
      <c r="B13" s="9">
        <v>9</v>
      </c>
      <c r="C13" s="10">
        <v>13</v>
      </c>
      <c r="D13" s="11">
        <v>35.887</v>
      </c>
      <c r="E13" s="40">
        <v>2.83</v>
      </c>
      <c r="F13" s="40">
        <v>31.95</v>
      </c>
      <c r="G13" s="40">
        <v>34.78</v>
      </c>
      <c r="H13" s="40">
        <v>8.14</v>
      </c>
      <c r="I13" s="40">
        <v>3.43</v>
      </c>
      <c r="J13" s="40">
        <v>16.59</v>
      </c>
      <c r="K13" s="48">
        <v>20.02</v>
      </c>
      <c r="L13" s="75">
        <v>17.12</v>
      </c>
      <c r="M13" s="79"/>
    </row>
    <row r="14" s="69" customFormat="1" spans="1:13">
      <c r="A14" s="8" t="s">
        <v>18</v>
      </c>
      <c r="B14" s="9">
        <v>9</v>
      </c>
      <c r="C14" s="10">
        <v>11</v>
      </c>
      <c r="D14" s="11">
        <v>53.686</v>
      </c>
      <c r="E14" s="40">
        <v>5.21</v>
      </c>
      <c r="F14" s="40">
        <v>17.99</v>
      </c>
      <c r="G14" s="40">
        <v>23.19</v>
      </c>
      <c r="H14" s="40">
        <v>22.44</v>
      </c>
      <c r="I14" s="40">
        <v>4.72</v>
      </c>
      <c r="J14" s="40">
        <v>11.56</v>
      </c>
      <c r="K14" s="48">
        <v>16.28</v>
      </c>
      <c r="L14" s="75">
        <v>29</v>
      </c>
      <c r="M14" s="79"/>
    </row>
    <row r="15" s="69" customFormat="1" spans="1:13">
      <c r="A15" s="8" t="s">
        <v>18</v>
      </c>
      <c r="B15" s="9">
        <v>9</v>
      </c>
      <c r="C15" s="10">
        <v>9</v>
      </c>
      <c r="D15" s="11">
        <v>70.265</v>
      </c>
      <c r="E15" s="40">
        <v>3.85</v>
      </c>
      <c r="F15" s="40">
        <v>21.75</v>
      </c>
      <c r="G15" s="40">
        <v>25.6</v>
      </c>
      <c r="H15" s="40">
        <v>15.03</v>
      </c>
      <c r="I15" s="40">
        <v>9.64</v>
      </c>
      <c r="J15" s="40">
        <v>17.98</v>
      </c>
      <c r="K15" s="48">
        <v>27.61</v>
      </c>
      <c r="L15" s="75">
        <v>34.9</v>
      </c>
      <c r="M15" s="79"/>
    </row>
    <row r="16" s="69" customFormat="1" spans="1:12">
      <c r="A16" s="8" t="s">
        <v>18</v>
      </c>
      <c r="B16" s="9">
        <v>9</v>
      </c>
      <c r="C16" s="10">
        <v>5</v>
      </c>
      <c r="D16" s="11">
        <v>105.451</v>
      </c>
      <c r="E16" s="41">
        <v>1.98</v>
      </c>
      <c r="F16" s="40">
        <v>34.64</v>
      </c>
      <c r="G16" s="40">
        <v>36.61</v>
      </c>
      <c r="H16" s="40">
        <v>5.41</v>
      </c>
      <c r="I16" s="71">
        <v>1.36</v>
      </c>
      <c r="J16" s="40">
        <v>193.38</v>
      </c>
      <c r="K16" s="48">
        <v>194.74</v>
      </c>
      <c r="L16" s="75">
        <v>0.7</v>
      </c>
    </row>
    <row r="17" s="69" customFormat="1" ht="14.25" spans="1:12">
      <c r="A17" s="12" t="s">
        <v>18</v>
      </c>
      <c r="B17" s="13">
        <v>9</v>
      </c>
      <c r="C17" s="14">
        <v>3</v>
      </c>
      <c r="D17" s="15">
        <v>125.007</v>
      </c>
      <c r="E17" s="44">
        <v>1.98</v>
      </c>
      <c r="F17" s="42">
        <v>24.26</v>
      </c>
      <c r="G17" s="42">
        <v>26.23</v>
      </c>
      <c r="H17" s="42">
        <v>7.55</v>
      </c>
      <c r="I17" s="72">
        <v>2.22</v>
      </c>
      <c r="J17" s="42">
        <v>12.27</v>
      </c>
      <c r="K17" s="53">
        <v>14.48</v>
      </c>
      <c r="L17" s="76">
        <v>15.33</v>
      </c>
    </row>
    <row r="18" s="69" customFormat="1" spans="1:12">
      <c r="A18" s="16" t="s">
        <v>19</v>
      </c>
      <c r="B18" s="17">
        <v>18</v>
      </c>
      <c r="C18" s="18">
        <v>23</v>
      </c>
      <c r="D18" s="19">
        <v>5.842</v>
      </c>
      <c r="E18" s="43">
        <v>2.27</v>
      </c>
      <c r="F18" s="43">
        <v>18.24</v>
      </c>
      <c r="G18" s="43">
        <v>20.5</v>
      </c>
      <c r="H18" s="43">
        <v>11.04</v>
      </c>
      <c r="I18" s="43">
        <v>1.81</v>
      </c>
      <c r="J18" s="43">
        <v>14.23</v>
      </c>
      <c r="K18" s="54">
        <v>16.03</v>
      </c>
      <c r="L18" s="74">
        <v>11.26</v>
      </c>
    </row>
    <row r="19" s="69" customFormat="1" spans="1:12">
      <c r="A19" s="8" t="s">
        <v>19</v>
      </c>
      <c r="B19" s="9">
        <v>18</v>
      </c>
      <c r="C19" s="10">
        <v>20</v>
      </c>
      <c r="D19" s="11">
        <v>8.962</v>
      </c>
      <c r="E19" s="40">
        <v>5.04</v>
      </c>
      <c r="F19" s="40">
        <v>21.39</v>
      </c>
      <c r="G19" s="40">
        <v>26.42</v>
      </c>
      <c r="H19" s="40">
        <v>19.05</v>
      </c>
      <c r="I19" s="40">
        <v>8</v>
      </c>
      <c r="J19" s="40">
        <v>19.96</v>
      </c>
      <c r="K19" s="48">
        <v>27.95</v>
      </c>
      <c r="L19" s="75">
        <v>28.61</v>
      </c>
    </row>
    <row r="20" s="69" customFormat="1" spans="1:12">
      <c r="A20" s="8" t="s">
        <v>19</v>
      </c>
      <c r="B20" s="9">
        <v>18</v>
      </c>
      <c r="C20" s="10">
        <v>15</v>
      </c>
      <c r="D20" s="11">
        <v>24.76</v>
      </c>
      <c r="E20" s="40">
        <v>4.7</v>
      </c>
      <c r="F20" s="40">
        <v>17.1</v>
      </c>
      <c r="G20" s="40">
        <v>21.79</v>
      </c>
      <c r="H20" s="40">
        <v>21.55</v>
      </c>
      <c r="I20" s="40">
        <v>7.05</v>
      </c>
      <c r="J20" s="40">
        <v>26.06</v>
      </c>
      <c r="K20" s="48">
        <v>33.11</v>
      </c>
      <c r="L20" s="75">
        <v>21.29</v>
      </c>
    </row>
    <row r="21" s="69" customFormat="1" spans="1:12">
      <c r="A21" s="8" t="s">
        <v>19</v>
      </c>
      <c r="B21" s="9">
        <v>18</v>
      </c>
      <c r="C21" s="10">
        <v>13</v>
      </c>
      <c r="D21" s="11">
        <v>35.635</v>
      </c>
      <c r="E21" s="40">
        <v>2.32</v>
      </c>
      <c r="F21" s="40">
        <v>18.35</v>
      </c>
      <c r="G21" s="40">
        <v>20.67</v>
      </c>
      <c r="H21" s="40">
        <v>11.23</v>
      </c>
      <c r="I21" s="71">
        <v>0.93</v>
      </c>
      <c r="J21" s="40">
        <v>6.87</v>
      </c>
      <c r="K21" s="48">
        <v>7.8</v>
      </c>
      <c r="L21" s="75">
        <v>11.9</v>
      </c>
    </row>
    <row r="22" s="69" customFormat="1" spans="1:12">
      <c r="A22" s="8" t="s">
        <v>19</v>
      </c>
      <c r="B22" s="9">
        <v>18</v>
      </c>
      <c r="C22" s="10">
        <v>11</v>
      </c>
      <c r="D22" s="11">
        <v>53.377</v>
      </c>
      <c r="E22" s="40">
        <v>1.81</v>
      </c>
      <c r="F22" s="40">
        <v>18.17</v>
      </c>
      <c r="G22" s="40">
        <v>19.98</v>
      </c>
      <c r="H22" s="40">
        <v>9.06</v>
      </c>
      <c r="I22" s="40">
        <v>2.57</v>
      </c>
      <c r="J22" s="40">
        <v>5.63</v>
      </c>
      <c r="K22" s="48">
        <v>8.19</v>
      </c>
      <c r="L22" s="75">
        <v>31.32</v>
      </c>
    </row>
    <row r="23" s="69" customFormat="1" spans="1:12">
      <c r="A23" s="8" t="s">
        <v>19</v>
      </c>
      <c r="B23" s="9">
        <v>18</v>
      </c>
      <c r="C23" s="10">
        <v>9</v>
      </c>
      <c r="D23" s="11">
        <v>70.393</v>
      </c>
      <c r="E23" s="40">
        <v>2.15</v>
      </c>
      <c r="F23" s="40">
        <v>12.8</v>
      </c>
      <c r="G23" s="40">
        <v>14.95</v>
      </c>
      <c r="H23" s="40">
        <v>14.38</v>
      </c>
      <c r="I23" s="40">
        <v>3.43</v>
      </c>
      <c r="J23" s="40">
        <v>8.22</v>
      </c>
      <c r="K23" s="48">
        <v>11.65</v>
      </c>
      <c r="L23" s="75">
        <v>29.43</v>
      </c>
    </row>
    <row r="24" s="69" customFormat="1" spans="1:12">
      <c r="A24" s="8" t="s">
        <v>19</v>
      </c>
      <c r="B24" s="9">
        <v>18</v>
      </c>
      <c r="C24" s="10">
        <v>5</v>
      </c>
      <c r="D24" s="11">
        <v>106.105</v>
      </c>
      <c r="E24" s="40">
        <v>3</v>
      </c>
      <c r="F24" s="40">
        <v>11.91</v>
      </c>
      <c r="G24" s="40">
        <v>14.9</v>
      </c>
      <c r="H24" s="40">
        <v>20.12</v>
      </c>
      <c r="I24" s="40">
        <v>5.07</v>
      </c>
      <c r="J24" s="40">
        <v>8.44</v>
      </c>
      <c r="K24" s="48">
        <v>13.51</v>
      </c>
      <c r="L24" s="75">
        <v>37.51</v>
      </c>
    </row>
    <row r="25" s="69" customFormat="1" ht="14.25" spans="1:12">
      <c r="A25" s="12" t="s">
        <v>19</v>
      </c>
      <c r="B25" s="13">
        <v>18</v>
      </c>
      <c r="C25" s="14">
        <v>3</v>
      </c>
      <c r="D25" s="15">
        <v>125.127</v>
      </c>
      <c r="E25" s="42">
        <v>10.13</v>
      </c>
      <c r="F25" s="42">
        <v>2.42</v>
      </c>
      <c r="G25" s="42">
        <v>12.54</v>
      </c>
      <c r="H25" s="42">
        <v>80.74</v>
      </c>
      <c r="I25" s="42">
        <v>3.43</v>
      </c>
      <c r="J25" s="42">
        <v>2.43</v>
      </c>
      <c r="K25" s="53">
        <v>5.86</v>
      </c>
      <c r="L25" s="76">
        <v>58.51</v>
      </c>
    </row>
    <row r="26" s="69" customFormat="1" spans="1:12">
      <c r="A26" s="16" t="s">
        <v>20</v>
      </c>
      <c r="B26" s="17">
        <v>65</v>
      </c>
      <c r="C26" s="18">
        <v>23</v>
      </c>
      <c r="D26" s="19">
        <v>5.521</v>
      </c>
      <c r="E26" s="43">
        <v>4.02</v>
      </c>
      <c r="F26" s="43">
        <v>12.09</v>
      </c>
      <c r="G26" s="43">
        <v>16.1</v>
      </c>
      <c r="H26" s="43">
        <v>24.95</v>
      </c>
      <c r="I26" s="77">
        <v>1.1</v>
      </c>
      <c r="J26" s="43">
        <v>16.75</v>
      </c>
      <c r="K26" s="54">
        <v>17.85</v>
      </c>
      <c r="L26" s="74">
        <v>6.16</v>
      </c>
    </row>
    <row r="27" s="69" customFormat="1" spans="1:12">
      <c r="A27" s="8" t="s">
        <v>20</v>
      </c>
      <c r="B27" s="9">
        <v>65</v>
      </c>
      <c r="C27" s="10">
        <v>20</v>
      </c>
      <c r="D27" s="11">
        <v>8.798</v>
      </c>
      <c r="E27" s="40">
        <v>2.83</v>
      </c>
      <c r="F27" s="40">
        <v>15.13</v>
      </c>
      <c r="G27" s="40">
        <v>17.96</v>
      </c>
      <c r="H27" s="40">
        <v>15.76</v>
      </c>
      <c r="I27" s="40">
        <v>3.09</v>
      </c>
      <c r="J27" s="40">
        <v>15.54</v>
      </c>
      <c r="K27" s="48">
        <v>18.62</v>
      </c>
      <c r="L27" s="75">
        <v>16.56</v>
      </c>
    </row>
    <row r="28" s="69" customFormat="1" spans="1:12">
      <c r="A28" s="8" t="s">
        <v>20</v>
      </c>
      <c r="B28" s="9">
        <v>65</v>
      </c>
      <c r="C28" s="10">
        <v>15</v>
      </c>
      <c r="D28" s="11">
        <v>23.903</v>
      </c>
      <c r="E28" s="40">
        <v>3.68</v>
      </c>
      <c r="F28" s="40">
        <v>14.95</v>
      </c>
      <c r="G28" s="40">
        <v>18.62</v>
      </c>
      <c r="H28" s="40">
        <v>19.75</v>
      </c>
      <c r="I28" s="40">
        <v>4.21</v>
      </c>
      <c r="J28" s="40">
        <v>12.5</v>
      </c>
      <c r="K28" s="48">
        <v>16.7</v>
      </c>
      <c r="L28" s="75">
        <v>25.17</v>
      </c>
    </row>
    <row r="29" s="69" customFormat="1" spans="1:12">
      <c r="A29" s="8" t="s">
        <v>20</v>
      </c>
      <c r="B29" s="9">
        <v>65</v>
      </c>
      <c r="C29" s="10">
        <v>13</v>
      </c>
      <c r="D29" s="11">
        <v>34.959</v>
      </c>
      <c r="E29" s="40">
        <v>1.64</v>
      </c>
      <c r="F29" s="40">
        <v>13.34</v>
      </c>
      <c r="G29" s="40">
        <v>14.98</v>
      </c>
      <c r="H29" s="40">
        <v>10.96</v>
      </c>
      <c r="I29" s="71">
        <v>1.79</v>
      </c>
      <c r="J29" s="40">
        <v>18.65</v>
      </c>
      <c r="K29" s="48">
        <v>20.44</v>
      </c>
      <c r="L29" s="75">
        <v>8.76</v>
      </c>
    </row>
    <row r="30" s="69" customFormat="1" spans="1:12">
      <c r="A30" s="8" t="s">
        <v>20</v>
      </c>
      <c r="B30" s="9">
        <v>65</v>
      </c>
      <c r="C30" s="10">
        <v>11</v>
      </c>
      <c r="D30" s="11">
        <v>53.808</v>
      </c>
      <c r="E30" s="71">
        <v>0.97</v>
      </c>
      <c r="F30" s="40">
        <v>15.13</v>
      </c>
      <c r="G30" s="40">
        <v>16.09</v>
      </c>
      <c r="H30" s="40">
        <v>5.98</v>
      </c>
      <c r="I30" s="71">
        <v>0.85</v>
      </c>
      <c r="J30" s="40">
        <v>14.78</v>
      </c>
      <c r="K30" s="48">
        <v>15.62</v>
      </c>
      <c r="L30" s="75">
        <v>5.39</v>
      </c>
    </row>
    <row r="31" s="69" customFormat="1" spans="1:12">
      <c r="A31" s="8" t="s">
        <v>20</v>
      </c>
      <c r="B31" s="9">
        <v>65</v>
      </c>
      <c r="C31" s="10">
        <v>7</v>
      </c>
      <c r="D31" s="11">
        <v>88.834</v>
      </c>
      <c r="E31" s="71">
        <v>1.48</v>
      </c>
      <c r="F31" s="40">
        <v>16.2</v>
      </c>
      <c r="G31" s="40">
        <v>17.67</v>
      </c>
      <c r="H31" s="40">
        <v>8.33</v>
      </c>
      <c r="I31" s="71">
        <v>1.53</v>
      </c>
      <c r="J31" s="40">
        <v>6.65</v>
      </c>
      <c r="K31" s="48">
        <v>8.18</v>
      </c>
      <c r="L31" s="75">
        <v>18.72</v>
      </c>
    </row>
    <row r="32" s="69" customFormat="1" spans="1:12">
      <c r="A32" s="8" t="s">
        <v>20</v>
      </c>
      <c r="B32" s="9">
        <v>65</v>
      </c>
      <c r="C32" s="10">
        <v>5</v>
      </c>
      <c r="D32" s="11">
        <v>105.129</v>
      </c>
      <c r="E32" s="40">
        <v>2.15</v>
      </c>
      <c r="F32" s="40">
        <v>15.66</v>
      </c>
      <c r="G32" s="40">
        <v>17.81</v>
      </c>
      <c r="H32" s="40">
        <v>12.07</v>
      </c>
      <c r="I32" s="40">
        <v>4.98</v>
      </c>
      <c r="J32" s="40">
        <v>7.26</v>
      </c>
      <c r="K32" s="48">
        <v>12.24</v>
      </c>
      <c r="L32" s="75">
        <v>40.68</v>
      </c>
    </row>
    <row r="33" s="69" customFormat="1" ht="14.25" spans="1:12">
      <c r="A33" s="12" t="s">
        <v>20</v>
      </c>
      <c r="B33" s="13">
        <v>65</v>
      </c>
      <c r="C33" s="14">
        <v>3</v>
      </c>
      <c r="D33" s="15">
        <v>125.275</v>
      </c>
      <c r="E33" s="42">
        <v>2.66</v>
      </c>
      <c r="F33" s="42">
        <v>10.3</v>
      </c>
      <c r="G33" s="42">
        <v>12.95</v>
      </c>
      <c r="H33" s="42">
        <v>20.53</v>
      </c>
      <c r="I33" s="42">
        <v>3.52</v>
      </c>
      <c r="J33" s="42">
        <v>9.4</v>
      </c>
      <c r="K33" s="53">
        <v>12.91</v>
      </c>
      <c r="L33" s="76">
        <v>27.21</v>
      </c>
    </row>
    <row r="34" s="69" customFormat="1" spans="1:12">
      <c r="A34" s="20" t="s">
        <v>21</v>
      </c>
      <c r="B34" s="21">
        <v>69</v>
      </c>
      <c r="C34" s="22">
        <v>23</v>
      </c>
      <c r="D34" s="23">
        <v>4.384</v>
      </c>
      <c r="E34" s="43">
        <v>42.39</v>
      </c>
      <c r="F34" s="43">
        <v>3.47</v>
      </c>
      <c r="G34" s="43">
        <v>45.86</v>
      </c>
      <c r="H34" s="43">
        <v>92.45</v>
      </c>
      <c r="I34" s="43">
        <v>9.48</v>
      </c>
      <c r="J34" s="43">
        <v>1.58</v>
      </c>
      <c r="K34" s="54">
        <v>11.06</v>
      </c>
      <c r="L34" s="74">
        <v>85.76</v>
      </c>
    </row>
    <row r="35" s="69" customFormat="1" spans="1:12">
      <c r="A35" s="24" t="s">
        <v>21</v>
      </c>
      <c r="B35" s="25">
        <v>69</v>
      </c>
      <c r="C35" s="26">
        <v>20</v>
      </c>
      <c r="D35" s="27">
        <v>9.671</v>
      </c>
      <c r="E35" s="40">
        <v>5.45</v>
      </c>
      <c r="F35" s="40">
        <v>47.74</v>
      </c>
      <c r="G35" s="40">
        <v>53.19</v>
      </c>
      <c r="H35" s="40">
        <v>10.25</v>
      </c>
      <c r="I35" s="40">
        <v>5.78</v>
      </c>
      <c r="J35" s="40">
        <v>8.53</v>
      </c>
      <c r="K35" s="48">
        <v>14.3</v>
      </c>
      <c r="L35" s="75">
        <v>40.4</v>
      </c>
    </row>
    <row r="36" s="69" customFormat="1" spans="1:12">
      <c r="A36" s="24" t="s">
        <v>21</v>
      </c>
      <c r="B36" s="25">
        <v>69</v>
      </c>
      <c r="C36" s="26">
        <v>15</v>
      </c>
      <c r="D36" s="27">
        <v>24.743</v>
      </c>
      <c r="E36" s="40">
        <v>9.24</v>
      </c>
      <c r="F36" s="40">
        <v>23.75</v>
      </c>
      <c r="G36" s="40">
        <v>32.98</v>
      </c>
      <c r="H36" s="40">
        <v>28.01</v>
      </c>
      <c r="I36" s="40">
        <v>4.4</v>
      </c>
      <c r="J36" s="40">
        <v>7.67</v>
      </c>
      <c r="K36" s="48">
        <v>12.06</v>
      </c>
      <c r="L36" s="75">
        <v>36.45</v>
      </c>
    </row>
    <row r="37" s="69" customFormat="1" spans="1:12">
      <c r="A37" s="24" t="s">
        <v>21</v>
      </c>
      <c r="B37" s="25">
        <v>69</v>
      </c>
      <c r="C37" s="26">
        <v>13</v>
      </c>
      <c r="D37" s="27">
        <v>35.397</v>
      </c>
      <c r="E37" s="40">
        <v>8.48</v>
      </c>
      <c r="F37" s="40">
        <v>6.17</v>
      </c>
      <c r="G37" s="40">
        <v>14.65</v>
      </c>
      <c r="H37" s="40">
        <v>57.89</v>
      </c>
      <c r="I37" s="40">
        <v>4.66</v>
      </c>
      <c r="J37" s="40">
        <v>3.2</v>
      </c>
      <c r="K37" s="48">
        <v>7.86</v>
      </c>
      <c r="L37" s="75">
        <v>59.27</v>
      </c>
    </row>
    <row r="38" s="69" customFormat="1" spans="1:12">
      <c r="A38" s="24" t="s">
        <v>21</v>
      </c>
      <c r="B38" s="25">
        <v>69</v>
      </c>
      <c r="C38" s="26">
        <v>11</v>
      </c>
      <c r="D38" s="27">
        <v>53.102</v>
      </c>
      <c r="E38" s="40">
        <v>2.42</v>
      </c>
      <c r="F38" s="40">
        <v>20.2</v>
      </c>
      <c r="G38" s="40">
        <v>22.61</v>
      </c>
      <c r="H38" s="40">
        <v>10.69</v>
      </c>
      <c r="I38" s="40">
        <v>5.95</v>
      </c>
      <c r="J38" s="40">
        <v>24.88</v>
      </c>
      <c r="K38" s="48">
        <v>30.83</v>
      </c>
      <c r="L38" s="75">
        <v>19.3</v>
      </c>
    </row>
    <row r="39" s="69" customFormat="1" spans="1:12">
      <c r="A39" s="24" t="s">
        <v>21</v>
      </c>
      <c r="B39" s="25">
        <v>69</v>
      </c>
      <c r="C39" s="26">
        <v>9</v>
      </c>
      <c r="D39" s="27">
        <v>70.018</v>
      </c>
      <c r="E39" s="40">
        <v>3.18</v>
      </c>
      <c r="F39" s="40">
        <v>27.97</v>
      </c>
      <c r="G39" s="40">
        <v>31.15</v>
      </c>
      <c r="H39" s="40">
        <v>10.19</v>
      </c>
      <c r="I39" s="40">
        <v>12.67</v>
      </c>
      <c r="J39" s="40">
        <v>15.12</v>
      </c>
      <c r="K39" s="48">
        <v>27.79</v>
      </c>
      <c r="L39" s="75">
        <v>45.6</v>
      </c>
    </row>
    <row r="40" s="69" customFormat="1" ht="15.75" customHeight="1" spans="1:12">
      <c r="A40" s="24" t="s">
        <v>21</v>
      </c>
      <c r="B40" s="25">
        <v>69</v>
      </c>
      <c r="C40" s="28">
        <v>5</v>
      </c>
      <c r="D40" s="27">
        <v>106.483</v>
      </c>
      <c r="E40" s="40">
        <v>10.19</v>
      </c>
      <c r="F40" s="40">
        <v>6.85</v>
      </c>
      <c r="G40" s="40">
        <v>17.03</v>
      </c>
      <c r="H40" s="40">
        <v>59.81</v>
      </c>
      <c r="I40" s="40">
        <v>7.85</v>
      </c>
      <c r="J40" s="40">
        <v>5.88</v>
      </c>
      <c r="K40" s="48">
        <v>13.73</v>
      </c>
      <c r="L40" s="75">
        <v>57.16</v>
      </c>
    </row>
    <row r="41" spans="1:12">
      <c r="A41" s="29" t="s">
        <v>21</v>
      </c>
      <c r="B41" s="30">
        <v>69</v>
      </c>
      <c r="C41" s="31">
        <v>3</v>
      </c>
      <c r="D41" s="32">
        <v>124.762</v>
      </c>
      <c r="E41" s="42">
        <v>6.59</v>
      </c>
      <c r="F41" s="42">
        <v>6.34</v>
      </c>
      <c r="G41" s="42">
        <v>12.93</v>
      </c>
      <c r="H41" s="42">
        <v>50.96</v>
      </c>
      <c r="I41" s="42">
        <v>6.9</v>
      </c>
      <c r="J41" s="42">
        <v>8.4</v>
      </c>
      <c r="K41" s="53">
        <v>15.29</v>
      </c>
      <c r="L41" s="76">
        <v>45.1</v>
      </c>
    </row>
    <row r="42" spans="1:12">
      <c r="A42" s="20" t="s">
        <v>22</v>
      </c>
      <c r="B42" s="21">
        <v>73</v>
      </c>
      <c r="C42" s="22">
        <v>23</v>
      </c>
      <c r="D42" s="23">
        <v>5.09</v>
      </c>
      <c r="E42" s="43">
        <v>3.37</v>
      </c>
      <c r="F42" s="43">
        <v>20.37</v>
      </c>
      <c r="G42" s="43">
        <v>23.73</v>
      </c>
      <c r="H42" s="43">
        <v>14.18</v>
      </c>
      <c r="I42" s="43">
        <v>2.85</v>
      </c>
      <c r="J42" s="43">
        <v>3.9</v>
      </c>
      <c r="K42" s="54">
        <v>6.74</v>
      </c>
      <c r="L42" s="74">
        <v>42.22</v>
      </c>
    </row>
    <row r="43" spans="1:12">
      <c r="A43" s="24" t="s">
        <v>22</v>
      </c>
      <c r="B43" s="25">
        <v>73</v>
      </c>
      <c r="C43" s="26">
        <v>20</v>
      </c>
      <c r="D43" s="27">
        <v>9.813</v>
      </c>
      <c r="E43" s="40">
        <v>4.69</v>
      </c>
      <c r="F43" s="40">
        <v>26.45</v>
      </c>
      <c r="G43" s="40">
        <v>31.14</v>
      </c>
      <c r="H43" s="40">
        <v>15.06</v>
      </c>
      <c r="I43" s="40">
        <v>6.47</v>
      </c>
      <c r="J43" s="40">
        <v>9.25</v>
      </c>
      <c r="K43" s="48">
        <v>15.71</v>
      </c>
      <c r="L43" s="75">
        <v>41.16</v>
      </c>
    </row>
    <row r="44" spans="1:12">
      <c r="A44" s="24" t="s">
        <v>22</v>
      </c>
      <c r="B44" s="25">
        <v>73</v>
      </c>
      <c r="C44" s="26">
        <v>15</v>
      </c>
      <c r="D44" s="27">
        <v>24.986</v>
      </c>
      <c r="E44" s="40">
        <v>2.99</v>
      </c>
      <c r="F44" s="40">
        <v>19.19</v>
      </c>
      <c r="G44" s="40">
        <v>22.17</v>
      </c>
      <c r="H44" s="40">
        <v>13.47</v>
      </c>
      <c r="I44" s="40">
        <v>3.62</v>
      </c>
      <c r="J44" s="40">
        <v>3.86</v>
      </c>
      <c r="K44" s="48">
        <v>7.48</v>
      </c>
      <c r="L44" s="75">
        <v>48.42</v>
      </c>
    </row>
    <row r="45" spans="1:12">
      <c r="A45" s="24" t="s">
        <v>22</v>
      </c>
      <c r="B45" s="25">
        <v>73</v>
      </c>
      <c r="C45" s="26">
        <v>13</v>
      </c>
      <c r="D45" s="27">
        <v>35.832</v>
      </c>
      <c r="E45" s="40">
        <v>1.66</v>
      </c>
      <c r="F45" s="40">
        <v>21.04</v>
      </c>
      <c r="G45" s="40">
        <v>22.7</v>
      </c>
      <c r="H45" s="40">
        <v>7.31</v>
      </c>
      <c r="I45" s="71">
        <v>2.25</v>
      </c>
      <c r="J45" s="40">
        <v>2.63</v>
      </c>
      <c r="K45" s="48">
        <v>4.87</v>
      </c>
      <c r="L45" s="75">
        <v>46.1</v>
      </c>
    </row>
    <row r="46" spans="1:12">
      <c r="A46" s="24" t="s">
        <v>22</v>
      </c>
      <c r="B46" s="25">
        <v>73</v>
      </c>
      <c r="C46" s="26">
        <v>11</v>
      </c>
      <c r="D46" s="27">
        <v>53.741</v>
      </c>
      <c r="E46" s="40">
        <v>3.56</v>
      </c>
      <c r="F46" s="40">
        <v>22.23</v>
      </c>
      <c r="G46" s="40">
        <v>25.78</v>
      </c>
      <c r="H46" s="40">
        <v>13.79</v>
      </c>
      <c r="I46" s="40">
        <v>5.09</v>
      </c>
      <c r="J46" s="40">
        <v>5.66</v>
      </c>
      <c r="K46" s="48">
        <v>10.74</v>
      </c>
      <c r="L46" s="75">
        <v>47.36</v>
      </c>
    </row>
    <row r="47" spans="1:12">
      <c r="A47" s="24" t="s">
        <v>22</v>
      </c>
      <c r="B47" s="25">
        <v>73</v>
      </c>
      <c r="C47" s="26">
        <v>9</v>
      </c>
      <c r="D47" s="27">
        <v>70.403</v>
      </c>
      <c r="E47" s="40">
        <v>8.1</v>
      </c>
      <c r="F47" s="40">
        <v>61.26</v>
      </c>
      <c r="G47" s="40">
        <v>69.36</v>
      </c>
      <c r="H47" s="40">
        <v>11.68</v>
      </c>
      <c r="I47" s="40">
        <v>5.35</v>
      </c>
      <c r="J47" s="40">
        <v>14.96</v>
      </c>
      <c r="K47" s="48">
        <v>20.3</v>
      </c>
      <c r="L47" s="75">
        <v>26.33</v>
      </c>
    </row>
    <row r="48" spans="1:12">
      <c r="A48" s="24" t="s">
        <v>22</v>
      </c>
      <c r="B48" s="25">
        <v>73</v>
      </c>
      <c r="C48" s="26">
        <v>5</v>
      </c>
      <c r="D48" s="27">
        <v>104.772</v>
      </c>
      <c r="E48" s="40">
        <v>2.8</v>
      </c>
      <c r="F48" s="40">
        <v>20.03</v>
      </c>
      <c r="G48" s="40">
        <v>22.82</v>
      </c>
      <c r="H48" s="40">
        <v>12.25</v>
      </c>
      <c r="I48" s="40">
        <v>6.55</v>
      </c>
      <c r="J48" s="40">
        <v>33.87</v>
      </c>
      <c r="K48" s="48">
        <v>40.42</v>
      </c>
      <c r="L48" s="75">
        <v>16.21</v>
      </c>
    </row>
    <row r="49" spans="1:12">
      <c r="A49" s="29" t="s">
        <v>22</v>
      </c>
      <c r="B49" s="30">
        <v>73</v>
      </c>
      <c r="C49" s="33">
        <v>3</v>
      </c>
      <c r="D49" s="32">
        <v>126.811</v>
      </c>
      <c r="E49" s="42">
        <v>2.23</v>
      </c>
      <c r="F49" s="42">
        <v>11.07</v>
      </c>
      <c r="G49" s="42">
        <v>13.3</v>
      </c>
      <c r="H49" s="42">
        <v>16.75</v>
      </c>
      <c r="I49" s="42">
        <v>5.18</v>
      </c>
      <c r="J49" s="42">
        <v>5.68</v>
      </c>
      <c r="K49" s="53">
        <v>10.86</v>
      </c>
      <c r="L49" s="76">
        <v>47.66</v>
      </c>
    </row>
    <row r="50" spans="1:12">
      <c r="A50" s="20" t="s">
        <v>23</v>
      </c>
      <c r="B50" s="21">
        <v>77</v>
      </c>
      <c r="C50" s="22">
        <v>23</v>
      </c>
      <c r="D50" s="23">
        <v>5.306</v>
      </c>
      <c r="E50" s="43">
        <v>4.95</v>
      </c>
      <c r="F50" s="43">
        <v>26.48</v>
      </c>
      <c r="G50" s="43">
        <v>31.43</v>
      </c>
      <c r="H50" s="43">
        <v>15.75</v>
      </c>
      <c r="I50" s="43">
        <v>5.18</v>
      </c>
      <c r="J50" s="43">
        <v>3.86</v>
      </c>
      <c r="K50" s="54">
        <v>9.03</v>
      </c>
      <c r="L50" s="74">
        <v>57.27</v>
      </c>
    </row>
    <row r="51" spans="1:12">
      <c r="A51" s="24" t="s">
        <v>23</v>
      </c>
      <c r="B51" s="25">
        <v>77</v>
      </c>
      <c r="C51" s="26">
        <v>20</v>
      </c>
      <c r="D51" s="27">
        <v>11.385</v>
      </c>
      <c r="E51" s="40">
        <v>6.79</v>
      </c>
      <c r="F51" s="40">
        <v>18.65</v>
      </c>
      <c r="G51" s="40">
        <v>25.43</v>
      </c>
      <c r="H51" s="40">
        <v>26.68</v>
      </c>
      <c r="I51" s="40">
        <v>4.56</v>
      </c>
      <c r="J51" s="40">
        <v>7.33</v>
      </c>
      <c r="K51" s="48">
        <v>11.89</v>
      </c>
      <c r="L51" s="75">
        <v>38.36</v>
      </c>
    </row>
    <row r="52" spans="1:12">
      <c r="A52" s="24" t="s">
        <v>23</v>
      </c>
      <c r="B52" s="25">
        <v>77</v>
      </c>
      <c r="C52" s="26">
        <v>15</v>
      </c>
      <c r="D52" s="27">
        <v>28.397</v>
      </c>
      <c r="E52" s="40">
        <v>16.06</v>
      </c>
      <c r="F52" s="40">
        <v>17.66</v>
      </c>
      <c r="G52" s="40">
        <v>33.72</v>
      </c>
      <c r="H52" s="40">
        <v>47.63</v>
      </c>
      <c r="I52" s="40">
        <v>28.44</v>
      </c>
      <c r="J52" s="40">
        <v>7.65</v>
      </c>
      <c r="K52" s="48">
        <v>36.09</v>
      </c>
      <c r="L52" s="75">
        <v>78.82</v>
      </c>
    </row>
    <row r="53" spans="1:12">
      <c r="A53" s="24" t="s">
        <v>23</v>
      </c>
      <c r="B53" s="25">
        <v>77</v>
      </c>
      <c r="C53" s="26">
        <v>13</v>
      </c>
      <c r="D53" s="27">
        <v>39.831</v>
      </c>
      <c r="E53" s="40">
        <v>10</v>
      </c>
      <c r="F53" s="40">
        <v>13.78</v>
      </c>
      <c r="G53" s="40">
        <v>23.77</v>
      </c>
      <c r="H53" s="40">
        <v>42.05</v>
      </c>
      <c r="I53" s="40">
        <v>8.36</v>
      </c>
      <c r="J53" s="40">
        <v>15.65</v>
      </c>
      <c r="K53" s="48">
        <v>24.01</v>
      </c>
      <c r="L53" s="75">
        <v>34.84</v>
      </c>
    </row>
    <row r="54" spans="1:12">
      <c r="A54" s="24" t="s">
        <v>23</v>
      </c>
      <c r="B54" s="25">
        <v>77</v>
      </c>
      <c r="C54" s="26">
        <v>11</v>
      </c>
      <c r="D54" s="27">
        <v>60.536</v>
      </c>
      <c r="E54" s="40">
        <v>2.23</v>
      </c>
      <c r="F54" s="40">
        <v>12.09</v>
      </c>
      <c r="G54" s="40">
        <v>14.31</v>
      </c>
      <c r="H54" s="40">
        <v>15.56</v>
      </c>
      <c r="I54" s="40">
        <v>4.83</v>
      </c>
      <c r="J54" s="40">
        <v>7.12</v>
      </c>
      <c r="K54" s="48">
        <v>11.94</v>
      </c>
      <c r="L54" s="75">
        <v>40.43</v>
      </c>
    </row>
    <row r="55" spans="1:12">
      <c r="A55" s="24" t="s">
        <v>23</v>
      </c>
      <c r="B55" s="25">
        <v>77</v>
      </c>
      <c r="C55" s="26">
        <v>9</v>
      </c>
      <c r="D55" s="27">
        <v>79.711</v>
      </c>
      <c r="E55" s="40">
        <v>2.61</v>
      </c>
      <c r="F55" s="40">
        <v>12.43</v>
      </c>
      <c r="G55" s="40">
        <v>15.03</v>
      </c>
      <c r="H55" s="40">
        <v>17.34</v>
      </c>
      <c r="I55" s="40">
        <v>4.83</v>
      </c>
      <c r="J55" s="40">
        <v>11.4</v>
      </c>
      <c r="K55" s="48">
        <v>16.23</v>
      </c>
      <c r="L55" s="75">
        <v>29.75</v>
      </c>
    </row>
    <row r="56" spans="1:12">
      <c r="A56" s="24" t="s">
        <v>23</v>
      </c>
      <c r="B56" s="25">
        <v>77</v>
      </c>
      <c r="C56" s="26">
        <v>5</v>
      </c>
      <c r="D56" s="27">
        <v>119.437</v>
      </c>
      <c r="E56" s="40">
        <v>3.37</v>
      </c>
      <c r="F56" s="40">
        <v>14.12</v>
      </c>
      <c r="G56" s="40">
        <v>17.48</v>
      </c>
      <c r="H56" s="40">
        <v>19.25</v>
      </c>
      <c r="I56" s="40">
        <v>8.11</v>
      </c>
      <c r="J56" s="40">
        <v>57.76</v>
      </c>
      <c r="K56" s="48">
        <v>65.86</v>
      </c>
      <c r="L56" s="75">
        <v>12.31</v>
      </c>
    </row>
    <row r="57" spans="1:12">
      <c r="A57" s="29" t="s">
        <v>23</v>
      </c>
      <c r="B57" s="30">
        <v>77</v>
      </c>
      <c r="C57" s="33">
        <v>3</v>
      </c>
      <c r="D57" s="32">
        <v>135.442</v>
      </c>
      <c r="E57" s="72">
        <v>1.28</v>
      </c>
      <c r="F57" s="42">
        <v>12.09</v>
      </c>
      <c r="G57" s="42">
        <v>13.37</v>
      </c>
      <c r="H57" s="42">
        <v>9.58</v>
      </c>
      <c r="I57" s="42">
        <v>3.28</v>
      </c>
      <c r="J57" s="42">
        <v>10.71</v>
      </c>
      <c r="K57" s="53">
        <v>13.98</v>
      </c>
      <c r="L57" s="76">
        <v>23.43</v>
      </c>
    </row>
    <row r="58" spans="1:12">
      <c r="A58" s="20" t="s">
        <v>24</v>
      </c>
      <c r="B58" s="21">
        <v>81</v>
      </c>
      <c r="C58" s="22">
        <v>23</v>
      </c>
      <c r="D58" s="23">
        <v>5.296</v>
      </c>
      <c r="E58" s="43">
        <v>3.56</v>
      </c>
      <c r="F58" s="43">
        <v>22.4</v>
      </c>
      <c r="G58" s="43">
        <v>25.95</v>
      </c>
      <c r="H58" s="43">
        <v>13.7</v>
      </c>
      <c r="I58" s="43">
        <v>2.59</v>
      </c>
      <c r="J58" s="43">
        <v>17.93</v>
      </c>
      <c r="K58" s="54">
        <v>20.52</v>
      </c>
      <c r="L58" s="74">
        <v>12.61</v>
      </c>
    </row>
    <row r="59" spans="1:12">
      <c r="A59" s="24" t="s">
        <v>24</v>
      </c>
      <c r="B59" s="25">
        <v>81</v>
      </c>
      <c r="C59" s="26">
        <v>20</v>
      </c>
      <c r="D59" s="27">
        <v>12.54</v>
      </c>
      <c r="E59" s="40">
        <v>2.23</v>
      </c>
      <c r="F59" s="40">
        <v>22.23</v>
      </c>
      <c r="G59" s="40">
        <v>24.45</v>
      </c>
      <c r="H59" s="40">
        <v>9.11</v>
      </c>
      <c r="I59" s="71">
        <v>1.99</v>
      </c>
      <c r="J59" s="40">
        <v>4.78</v>
      </c>
      <c r="K59" s="48">
        <v>6.76</v>
      </c>
      <c r="L59" s="75">
        <v>29.33</v>
      </c>
    </row>
    <row r="60" spans="1:12">
      <c r="A60" s="24" t="s">
        <v>24</v>
      </c>
      <c r="B60" s="25">
        <v>81</v>
      </c>
      <c r="C60" s="26">
        <v>15</v>
      </c>
      <c r="D60" s="27">
        <v>32.594</v>
      </c>
      <c r="E60" s="40">
        <v>3.56</v>
      </c>
      <c r="F60" s="40">
        <v>20.71</v>
      </c>
      <c r="G60" s="40">
        <v>24.26</v>
      </c>
      <c r="H60" s="40">
        <v>14.65</v>
      </c>
      <c r="I60" s="40">
        <v>3.45</v>
      </c>
      <c r="J60" s="40">
        <v>2.45</v>
      </c>
      <c r="K60" s="48">
        <v>5.9</v>
      </c>
      <c r="L60" s="75">
        <v>58.47</v>
      </c>
    </row>
    <row r="61" spans="1:12">
      <c r="A61" s="24" t="s">
        <v>24</v>
      </c>
      <c r="B61" s="25">
        <v>81</v>
      </c>
      <c r="C61" s="26">
        <v>13</v>
      </c>
      <c r="D61" s="27">
        <v>45.985</v>
      </c>
      <c r="E61" s="40">
        <v>5.64</v>
      </c>
      <c r="F61" s="40">
        <v>17.5</v>
      </c>
      <c r="G61" s="40">
        <v>23.13</v>
      </c>
      <c r="H61" s="40">
        <v>24.37</v>
      </c>
      <c r="I61" s="40">
        <v>4.14</v>
      </c>
      <c r="J61" s="40">
        <v>4.58</v>
      </c>
      <c r="K61" s="48">
        <v>8.72</v>
      </c>
      <c r="L61" s="75">
        <v>47.47</v>
      </c>
    </row>
    <row r="62" spans="1:12">
      <c r="A62" s="24" t="s">
        <v>24</v>
      </c>
      <c r="B62" s="25">
        <v>81</v>
      </c>
      <c r="C62" s="26">
        <v>11</v>
      </c>
      <c r="D62" s="27">
        <v>70.21</v>
      </c>
      <c r="E62" s="40">
        <v>2.23</v>
      </c>
      <c r="F62" s="40">
        <v>11.92</v>
      </c>
      <c r="G62" s="40">
        <v>14.14</v>
      </c>
      <c r="H62" s="40">
        <v>15.75</v>
      </c>
      <c r="I62" s="40">
        <v>4.49</v>
      </c>
      <c r="J62" s="40">
        <v>11.07</v>
      </c>
      <c r="K62" s="48">
        <v>15.55</v>
      </c>
      <c r="L62" s="75">
        <v>28.83</v>
      </c>
    </row>
    <row r="63" spans="1:12">
      <c r="A63" s="24" t="s">
        <v>24</v>
      </c>
      <c r="B63" s="25">
        <v>81</v>
      </c>
      <c r="C63" s="26">
        <v>9</v>
      </c>
      <c r="D63" s="27">
        <v>90.842</v>
      </c>
      <c r="E63" s="40">
        <v>2.8</v>
      </c>
      <c r="F63" s="40">
        <v>12.43</v>
      </c>
      <c r="G63" s="40">
        <v>15.22</v>
      </c>
      <c r="H63" s="40">
        <v>18.37</v>
      </c>
      <c r="I63" s="40">
        <v>6.64</v>
      </c>
      <c r="J63" s="40">
        <v>15.26</v>
      </c>
      <c r="K63" s="48">
        <v>21.9</v>
      </c>
      <c r="L63" s="75">
        <v>30.31</v>
      </c>
    </row>
    <row r="64" spans="1:12">
      <c r="A64" s="24" t="s">
        <v>24</v>
      </c>
      <c r="B64" s="25">
        <v>81</v>
      </c>
      <c r="C64" s="26">
        <v>5</v>
      </c>
      <c r="D64" s="27">
        <v>135.282</v>
      </c>
      <c r="E64" s="40">
        <v>2.23</v>
      </c>
      <c r="F64" s="40">
        <v>8.54</v>
      </c>
      <c r="G64" s="40">
        <v>10.76</v>
      </c>
      <c r="H64" s="40">
        <v>20.69</v>
      </c>
      <c r="I64" s="40">
        <v>3.97</v>
      </c>
      <c r="J64" s="40">
        <v>10.18</v>
      </c>
      <c r="K64" s="48">
        <v>14.14</v>
      </c>
      <c r="L64" s="75">
        <v>28.05</v>
      </c>
    </row>
    <row r="65" spans="1:12">
      <c r="A65" s="29" t="s">
        <v>24</v>
      </c>
      <c r="B65" s="30">
        <v>81</v>
      </c>
      <c r="C65" s="33">
        <v>3</v>
      </c>
      <c r="D65" s="32">
        <v>150.279</v>
      </c>
      <c r="E65" s="42">
        <v>2.04</v>
      </c>
      <c r="F65" s="42">
        <v>6.51</v>
      </c>
      <c r="G65" s="42">
        <v>8.55</v>
      </c>
      <c r="H65" s="42">
        <v>23.84</v>
      </c>
      <c r="I65" s="42">
        <v>3.45</v>
      </c>
      <c r="J65" s="42">
        <v>6.05</v>
      </c>
      <c r="K65" s="53">
        <v>9.49</v>
      </c>
      <c r="L65" s="76">
        <v>36.34</v>
      </c>
    </row>
    <row r="66" spans="1:12">
      <c r="A66" s="20" t="s">
        <v>25</v>
      </c>
      <c r="B66" s="21">
        <v>85</v>
      </c>
      <c r="C66" s="22">
        <v>23</v>
      </c>
      <c r="D66" s="23">
        <v>5.408</v>
      </c>
      <c r="E66" s="43">
        <v>5.52</v>
      </c>
      <c r="F66" s="43">
        <v>7.15</v>
      </c>
      <c r="G66" s="43">
        <v>12.67</v>
      </c>
      <c r="H66" s="43">
        <v>43.59</v>
      </c>
      <c r="I66" s="43">
        <v>6.21</v>
      </c>
      <c r="J66" s="43">
        <v>4.01</v>
      </c>
      <c r="K66" s="54">
        <v>10.21</v>
      </c>
      <c r="L66" s="74">
        <v>60.8</v>
      </c>
    </row>
    <row r="67" spans="1:12">
      <c r="A67" s="24" t="s">
        <v>25</v>
      </c>
      <c r="B67" s="25">
        <v>85</v>
      </c>
      <c r="C67" s="26">
        <v>20</v>
      </c>
      <c r="D67" s="27">
        <v>12.02</v>
      </c>
      <c r="E67" s="40">
        <v>2.1</v>
      </c>
      <c r="F67" s="40">
        <v>12.76</v>
      </c>
      <c r="G67" s="40">
        <v>14.85</v>
      </c>
      <c r="H67" s="40">
        <v>14.1</v>
      </c>
      <c r="I67" s="40">
        <v>2.68</v>
      </c>
      <c r="J67" s="40">
        <v>19.66</v>
      </c>
      <c r="K67" s="48">
        <v>22.33</v>
      </c>
      <c r="L67" s="75">
        <v>11.97</v>
      </c>
    </row>
    <row r="68" spans="1:12">
      <c r="A68" s="24" t="s">
        <v>25</v>
      </c>
      <c r="B68" s="25">
        <v>85</v>
      </c>
      <c r="C68" s="26">
        <v>15</v>
      </c>
      <c r="D68" s="27">
        <v>32.074</v>
      </c>
      <c r="E68" s="40">
        <v>5.71</v>
      </c>
      <c r="F68" s="40">
        <v>9.02</v>
      </c>
      <c r="G68" s="40">
        <v>14.73</v>
      </c>
      <c r="H68" s="40">
        <v>38.78</v>
      </c>
      <c r="I68" s="40">
        <v>2.85</v>
      </c>
      <c r="J68" s="40">
        <v>4.19</v>
      </c>
      <c r="K68" s="48">
        <v>7.04</v>
      </c>
      <c r="L68" s="75">
        <v>40.45</v>
      </c>
    </row>
    <row r="69" spans="1:12">
      <c r="A69" s="24" t="s">
        <v>25</v>
      </c>
      <c r="B69" s="25">
        <v>85</v>
      </c>
      <c r="C69" s="26">
        <v>13</v>
      </c>
      <c r="D69" s="27">
        <v>45.774</v>
      </c>
      <c r="E69" s="40">
        <v>3.81</v>
      </c>
      <c r="F69" s="40">
        <v>3.07</v>
      </c>
      <c r="G69" s="40">
        <v>6.87</v>
      </c>
      <c r="H69" s="40">
        <v>55.43</v>
      </c>
      <c r="I69" s="71">
        <v>1.3</v>
      </c>
      <c r="J69" s="40">
        <v>2.7</v>
      </c>
      <c r="K69" s="48">
        <v>3.99</v>
      </c>
      <c r="L69" s="75">
        <v>32.41</v>
      </c>
    </row>
    <row r="70" spans="1:12">
      <c r="A70" s="24" t="s">
        <v>25</v>
      </c>
      <c r="B70" s="25">
        <v>85</v>
      </c>
      <c r="C70" s="26">
        <v>11</v>
      </c>
      <c r="D70" s="27">
        <v>69.543</v>
      </c>
      <c r="E70" s="40">
        <v>2.67</v>
      </c>
      <c r="F70" s="40">
        <v>12.59</v>
      </c>
      <c r="G70" s="40">
        <v>15.25</v>
      </c>
      <c r="H70" s="40">
        <v>17.48</v>
      </c>
      <c r="I70" s="40">
        <v>2.5</v>
      </c>
      <c r="J70" s="40">
        <v>10.15</v>
      </c>
      <c r="K70" s="48">
        <v>12.64</v>
      </c>
      <c r="L70" s="75">
        <v>19.78</v>
      </c>
    </row>
    <row r="71" spans="1:12">
      <c r="A71" s="24" t="s">
        <v>25</v>
      </c>
      <c r="B71" s="25">
        <v>85</v>
      </c>
      <c r="C71" s="26">
        <v>9</v>
      </c>
      <c r="D71" s="27">
        <v>89.475</v>
      </c>
      <c r="E71" s="71">
        <v>1.34</v>
      </c>
      <c r="F71" s="40">
        <v>10.89</v>
      </c>
      <c r="G71" s="40">
        <v>12.22</v>
      </c>
      <c r="H71" s="40">
        <v>10.91</v>
      </c>
      <c r="I71" s="71">
        <v>1.38</v>
      </c>
      <c r="J71" s="40">
        <v>10.5</v>
      </c>
      <c r="K71" s="48">
        <v>11.88</v>
      </c>
      <c r="L71" s="75">
        <v>11.61</v>
      </c>
    </row>
    <row r="72" spans="1:12">
      <c r="A72" s="24" t="s">
        <v>25</v>
      </c>
      <c r="B72" s="25">
        <v>85</v>
      </c>
      <c r="C72" s="26">
        <v>5</v>
      </c>
      <c r="D72" s="27">
        <v>135.214</v>
      </c>
      <c r="E72" s="40">
        <v>3.24</v>
      </c>
      <c r="F72" s="40">
        <v>4.09</v>
      </c>
      <c r="G72" s="40">
        <v>7.32</v>
      </c>
      <c r="H72" s="40">
        <v>44.22</v>
      </c>
      <c r="I72" s="40">
        <v>6.12</v>
      </c>
      <c r="J72" s="40">
        <v>4.75</v>
      </c>
      <c r="K72" s="48">
        <v>10.87</v>
      </c>
      <c r="L72" s="75">
        <v>56.32</v>
      </c>
    </row>
    <row r="73" spans="1:12">
      <c r="A73" s="29" t="s">
        <v>25</v>
      </c>
      <c r="B73" s="30">
        <v>85</v>
      </c>
      <c r="C73" s="33">
        <v>3</v>
      </c>
      <c r="D73" s="32">
        <v>150.173</v>
      </c>
      <c r="E73" s="42">
        <v>6.29</v>
      </c>
      <c r="F73" s="42">
        <v>1.88</v>
      </c>
      <c r="G73" s="42">
        <v>8.16</v>
      </c>
      <c r="H73" s="42">
        <v>77.05</v>
      </c>
      <c r="I73" s="42">
        <v>8.88</v>
      </c>
      <c r="J73" s="42">
        <v>3.62</v>
      </c>
      <c r="K73" s="53">
        <v>12.5</v>
      </c>
      <c r="L73" s="76">
        <v>71.07</v>
      </c>
    </row>
    <row r="74" spans="1:12">
      <c r="A74" s="20" t="s">
        <v>26</v>
      </c>
      <c r="B74" s="21">
        <v>89</v>
      </c>
      <c r="C74" s="22">
        <v>23</v>
      </c>
      <c r="D74" s="23">
        <v>5.401</v>
      </c>
      <c r="E74" s="43">
        <v>17.32</v>
      </c>
      <c r="F74" s="43">
        <v>3.07</v>
      </c>
      <c r="G74" s="43">
        <v>20.39</v>
      </c>
      <c r="H74" s="43">
        <v>84.98</v>
      </c>
      <c r="I74" s="43">
        <v>4.57</v>
      </c>
      <c r="J74" s="77">
        <v>1.4</v>
      </c>
      <c r="K74" s="54">
        <v>5.96</v>
      </c>
      <c r="L74" s="74">
        <v>76.66</v>
      </c>
    </row>
    <row r="75" spans="1:12">
      <c r="A75" s="24" t="s">
        <v>26</v>
      </c>
      <c r="B75" s="25">
        <v>89</v>
      </c>
      <c r="C75" s="26">
        <v>20</v>
      </c>
      <c r="D75" s="27">
        <v>12.224</v>
      </c>
      <c r="E75" s="40">
        <v>3.43</v>
      </c>
      <c r="F75" s="40">
        <v>21.77</v>
      </c>
      <c r="G75" s="40">
        <v>25.2</v>
      </c>
      <c r="H75" s="40">
        <v>13.6</v>
      </c>
      <c r="I75" s="40">
        <v>3.54</v>
      </c>
      <c r="J75" s="40">
        <v>5.11</v>
      </c>
      <c r="K75" s="48">
        <v>8.64</v>
      </c>
      <c r="L75" s="75">
        <v>40.9</v>
      </c>
    </row>
    <row r="76" ht="15.75" customHeight="1" spans="1:12">
      <c r="A76" s="24" t="s">
        <v>26</v>
      </c>
      <c r="B76" s="25">
        <v>89</v>
      </c>
      <c r="C76" s="26">
        <v>15</v>
      </c>
      <c r="D76" s="27">
        <v>31.732</v>
      </c>
      <c r="E76" s="40">
        <v>2.48</v>
      </c>
      <c r="F76" s="40">
        <v>14.12</v>
      </c>
      <c r="G76" s="40">
        <v>16.59</v>
      </c>
      <c r="H76" s="40">
        <v>14.92</v>
      </c>
      <c r="I76" s="40">
        <v>3.62</v>
      </c>
      <c r="J76" s="40">
        <v>4.75</v>
      </c>
      <c r="K76" s="48">
        <v>8.37</v>
      </c>
      <c r="L76" s="75">
        <v>43.27</v>
      </c>
    </row>
    <row r="77" spans="1:12">
      <c r="A77" s="24" t="s">
        <v>26</v>
      </c>
      <c r="B77" s="25">
        <v>89</v>
      </c>
      <c r="C77" s="26">
        <v>13</v>
      </c>
      <c r="D77" s="27">
        <v>45.213</v>
      </c>
      <c r="E77" s="40">
        <v>1.91</v>
      </c>
      <c r="F77" s="40">
        <v>16.84</v>
      </c>
      <c r="G77" s="40">
        <v>18.75</v>
      </c>
      <c r="H77" s="40">
        <v>10.16</v>
      </c>
      <c r="I77" s="71">
        <v>1.9</v>
      </c>
      <c r="J77" s="40">
        <v>4.94</v>
      </c>
      <c r="K77" s="48">
        <v>6.83</v>
      </c>
      <c r="L77" s="75">
        <v>27.76</v>
      </c>
    </row>
    <row r="78" spans="1:12">
      <c r="A78" s="24" t="s">
        <v>26</v>
      </c>
      <c r="B78" s="25">
        <v>89</v>
      </c>
      <c r="C78" s="26">
        <v>11</v>
      </c>
      <c r="D78" s="27">
        <v>68.931</v>
      </c>
      <c r="E78" s="40">
        <v>1.91</v>
      </c>
      <c r="F78" s="40">
        <v>13.27</v>
      </c>
      <c r="G78" s="40">
        <v>15.17</v>
      </c>
      <c r="H78" s="40">
        <v>12.55</v>
      </c>
      <c r="I78" s="71">
        <v>2.33</v>
      </c>
      <c r="J78" s="40">
        <v>4.74</v>
      </c>
      <c r="K78" s="48">
        <v>7.07</v>
      </c>
      <c r="L78" s="75">
        <v>32.96</v>
      </c>
    </row>
    <row r="79" spans="1:12">
      <c r="A79" s="24" t="s">
        <v>26</v>
      </c>
      <c r="B79" s="25">
        <v>89</v>
      </c>
      <c r="C79" s="26">
        <v>9</v>
      </c>
      <c r="D79" s="27">
        <v>89.864</v>
      </c>
      <c r="E79" s="71">
        <v>1.34</v>
      </c>
      <c r="F79" s="40">
        <v>9.02</v>
      </c>
      <c r="G79" s="40">
        <v>10.35</v>
      </c>
      <c r="H79" s="40">
        <v>12.88</v>
      </c>
      <c r="I79" s="71">
        <v>1.73</v>
      </c>
      <c r="J79" s="40">
        <v>1.96</v>
      </c>
      <c r="K79" s="48">
        <v>3.68</v>
      </c>
      <c r="L79" s="75">
        <v>46.91</v>
      </c>
    </row>
    <row r="80" spans="1:12">
      <c r="A80" s="24" t="s">
        <v>26</v>
      </c>
      <c r="B80" s="25">
        <v>89</v>
      </c>
      <c r="C80" s="26">
        <v>5</v>
      </c>
      <c r="D80" s="27">
        <v>131.475</v>
      </c>
      <c r="E80" s="40">
        <v>9.9</v>
      </c>
      <c r="F80" s="71">
        <v>1.37</v>
      </c>
      <c r="G80" s="40">
        <v>11.26</v>
      </c>
      <c r="H80" s="40">
        <v>87.92</v>
      </c>
      <c r="I80" s="40">
        <v>21.89</v>
      </c>
      <c r="J80" s="71">
        <v>1.4</v>
      </c>
      <c r="K80" s="48">
        <v>23.29</v>
      </c>
      <c r="L80" s="75">
        <v>94.03</v>
      </c>
    </row>
    <row r="81" spans="1:12">
      <c r="A81" s="29" t="s">
        <v>26</v>
      </c>
      <c r="B81" s="30">
        <v>89</v>
      </c>
      <c r="C81" s="33">
        <v>3</v>
      </c>
      <c r="D81" s="32">
        <v>151.945</v>
      </c>
      <c r="E81" s="42">
        <v>2.54</v>
      </c>
      <c r="F81" s="42">
        <v>7.19</v>
      </c>
      <c r="G81" s="42">
        <v>9.72</v>
      </c>
      <c r="H81" s="42">
        <v>26.12</v>
      </c>
      <c r="I81" s="42">
        <v>2.69</v>
      </c>
      <c r="J81" s="42">
        <v>7.53</v>
      </c>
      <c r="K81" s="53">
        <v>10.21</v>
      </c>
      <c r="L81" s="76">
        <v>26.28</v>
      </c>
    </row>
    <row r="82" spans="1:12">
      <c r="A82" s="20" t="s">
        <v>27</v>
      </c>
      <c r="B82" s="21">
        <v>93</v>
      </c>
      <c r="C82" s="22">
        <v>23</v>
      </c>
      <c r="D82" s="23">
        <v>5.533</v>
      </c>
      <c r="E82" s="43">
        <v>2.1</v>
      </c>
      <c r="F82" s="43">
        <v>3.58</v>
      </c>
      <c r="G82" s="43">
        <v>5.67</v>
      </c>
      <c r="H82" s="43">
        <v>36.96</v>
      </c>
      <c r="I82" s="77">
        <v>2.16</v>
      </c>
      <c r="J82" s="43">
        <v>4.75</v>
      </c>
      <c r="K82" s="54">
        <v>6.91</v>
      </c>
      <c r="L82" s="74">
        <v>31.22</v>
      </c>
    </row>
    <row r="83" spans="1:12">
      <c r="A83" s="24" t="s">
        <v>27</v>
      </c>
      <c r="B83" s="25">
        <v>93</v>
      </c>
      <c r="C83" s="26">
        <v>20</v>
      </c>
      <c r="D83" s="27">
        <v>11.924</v>
      </c>
      <c r="E83" s="40">
        <v>1.72</v>
      </c>
      <c r="F83" s="40">
        <v>4.94</v>
      </c>
      <c r="G83" s="40">
        <v>6.65</v>
      </c>
      <c r="H83" s="40">
        <v>25.78</v>
      </c>
      <c r="I83" s="40">
        <v>2.85</v>
      </c>
      <c r="J83" s="40">
        <v>5.48</v>
      </c>
      <c r="K83" s="48">
        <v>8.33</v>
      </c>
      <c r="L83" s="75">
        <v>34.17</v>
      </c>
    </row>
    <row r="84" spans="1:12">
      <c r="A84" s="24" t="s">
        <v>27</v>
      </c>
      <c r="B84" s="25">
        <v>93</v>
      </c>
      <c r="C84" s="26">
        <v>15</v>
      </c>
      <c r="D84" s="27">
        <v>31.605</v>
      </c>
      <c r="E84" s="40">
        <v>1.72</v>
      </c>
      <c r="F84" s="40">
        <v>4.94</v>
      </c>
      <c r="G84" s="40">
        <v>6.65</v>
      </c>
      <c r="H84" s="40">
        <v>25.78</v>
      </c>
      <c r="I84" s="71">
        <v>1.81</v>
      </c>
      <c r="J84" s="40">
        <v>6.23</v>
      </c>
      <c r="K84" s="48">
        <v>8.04</v>
      </c>
      <c r="L84" s="75">
        <v>22.53</v>
      </c>
    </row>
    <row r="85" spans="1:12">
      <c r="A85" s="24" t="s">
        <v>27</v>
      </c>
      <c r="B85" s="25">
        <v>93</v>
      </c>
      <c r="C85" s="26">
        <v>13</v>
      </c>
      <c r="D85" s="27">
        <v>46.741</v>
      </c>
      <c r="E85" s="40">
        <v>1.53</v>
      </c>
      <c r="F85" s="40">
        <v>7.66</v>
      </c>
      <c r="G85" s="40">
        <v>9.18</v>
      </c>
      <c r="H85" s="40">
        <v>16.6</v>
      </c>
      <c r="I85" s="71">
        <v>2.25</v>
      </c>
      <c r="J85" s="40">
        <v>1.96</v>
      </c>
      <c r="K85" s="48">
        <v>4.2</v>
      </c>
      <c r="L85" s="75">
        <v>53.46</v>
      </c>
    </row>
    <row r="86" spans="1:12">
      <c r="A86" s="24" t="s">
        <v>27</v>
      </c>
      <c r="B86" s="25">
        <v>93</v>
      </c>
      <c r="C86" s="26">
        <v>11</v>
      </c>
      <c r="D86" s="27">
        <v>69.36</v>
      </c>
      <c r="E86" s="40">
        <v>1.72</v>
      </c>
      <c r="F86" s="40">
        <v>13.61</v>
      </c>
      <c r="G86" s="40">
        <v>15.32</v>
      </c>
      <c r="H86" s="40">
        <v>11.19</v>
      </c>
      <c r="I86" s="71">
        <v>1.38</v>
      </c>
      <c r="J86" s="40">
        <v>5.33</v>
      </c>
      <c r="K86" s="48">
        <v>6.7</v>
      </c>
      <c r="L86" s="75">
        <v>20.59</v>
      </c>
    </row>
    <row r="87" spans="1:12">
      <c r="A87" s="24" t="s">
        <v>27</v>
      </c>
      <c r="B87" s="25">
        <v>93</v>
      </c>
      <c r="C87" s="26">
        <v>9</v>
      </c>
      <c r="D87" s="27">
        <v>91.28</v>
      </c>
      <c r="E87" s="40">
        <v>19.42</v>
      </c>
      <c r="F87" s="40">
        <v>6.98</v>
      </c>
      <c r="G87" s="40">
        <v>26.39</v>
      </c>
      <c r="H87" s="40">
        <v>73.58</v>
      </c>
      <c r="I87" s="40">
        <v>7.68</v>
      </c>
      <c r="J87" s="40">
        <v>2.73</v>
      </c>
      <c r="K87" s="48">
        <v>10.4</v>
      </c>
      <c r="L87" s="75">
        <v>73.79</v>
      </c>
    </row>
    <row r="88" spans="1:12">
      <c r="A88" s="24" t="s">
        <v>27</v>
      </c>
      <c r="B88" s="25">
        <v>93</v>
      </c>
      <c r="C88" s="26">
        <v>5</v>
      </c>
      <c r="D88" s="27">
        <v>133.114</v>
      </c>
      <c r="E88" s="40">
        <v>2.1</v>
      </c>
      <c r="F88" s="40">
        <v>10.04</v>
      </c>
      <c r="G88" s="40">
        <v>12.13</v>
      </c>
      <c r="H88" s="40">
        <v>17.27</v>
      </c>
      <c r="I88" s="40">
        <v>3.37</v>
      </c>
      <c r="J88" s="40">
        <v>17.06</v>
      </c>
      <c r="K88" s="48">
        <v>20.42</v>
      </c>
      <c r="L88" s="75">
        <v>16.47</v>
      </c>
    </row>
    <row r="89" spans="1:12">
      <c r="A89" s="29" t="s">
        <v>27</v>
      </c>
      <c r="B89" s="30">
        <v>93</v>
      </c>
      <c r="C89" s="33">
        <v>3</v>
      </c>
      <c r="D89" s="32">
        <v>149.82</v>
      </c>
      <c r="E89" s="42">
        <v>1.53</v>
      </c>
      <c r="F89" s="42">
        <v>8.51</v>
      </c>
      <c r="G89" s="42">
        <v>10.03</v>
      </c>
      <c r="H89" s="42">
        <v>15.19</v>
      </c>
      <c r="I89" s="72">
        <v>1.56</v>
      </c>
      <c r="J89" s="42">
        <v>6.62</v>
      </c>
      <c r="K89" s="53">
        <v>8.17</v>
      </c>
      <c r="L89" s="76">
        <v>19.01</v>
      </c>
    </row>
    <row r="90" spans="1:12">
      <c r="A90" s="20" t="s">
        <v>28</v>
      </c>
      <c r="B90" s="21">
        <v>97</v>
      </c>
      <c r="C90" s="22">
        <v>23</v>
      </c>
      <c r="D90" s="23">
        <v>5.533</v>
      </c>
      <c r="E90" s="43">
        <v>8.43</v>
      </c>
      <c r="F90" s="77">
        <v>0.49</v>
      </c>
      <c r="G90" s="43">
        <v>8.92</v>
      </c>
      <c r="H90" s="43">
        <v>94.55</v>
      </c>
      <c r="I90" s="43">
        <v>5.05</v>
      </c>
      <c r="J90" s="77">
        <v>1.21</v>
      </c>
      <c r="K90" s="54">
        <v>6.26</v>
      </c>
      <c r="L90" s="74">
        <v>80.69</v>
      </c>
    </row>
    <row r="91" spans="1:12">
      <c r="A91" s="24" t="s">
        <v>28</v>
      </c>
      <c r="B91" s="25">
        <v>97</v>
      </c>
      <c r="C91" s="26">
        <v>20</v>
      </c>
      <c r="D91" s="27">
        <v>12.844</v>
      </c>
      <c r="E91" s="40">
        <v>1.91</v>
      </c>
      <c r="F91" s="40">
        <v>8</v>
      </c>
      <c r="G91" s="40">
        <v>9.9</v>
      </c>
      <c r="H91" s="40">
        <v>19.24</v>
      </c>
      <c r="I91" s="71">
        <v>1.9</v>
      </c>
      <c r="J91" s="40">
        <v>10.65</v>
      </c>
      <c r="K91" s="48">
        <v>12.54</v>
      </c>
      <c r="L91" s="75">
        <v>15.13</v>
      </c>
    </row>
    <row r="92" spans="1:12">
      <c r="A92" s="24" t="s">
        <v>28</v>
      </c>
      <c r="B92" s="25">
        <v>97</v>
      </c>
      <c r="C92" s="26">
        <v>15</v>
      </c>
      <c r="D92" s="27">
        <v>32.145</v>
      </c>
      <c r="E92" s="71">
        <v>1.34</v>
      </c>
      <c r="F92" s="40">
        <v>6.47</v>
      </c>
      <c r="G92" s="40">
        <v>7.8</v>
      </c>
      <c r="H92" s="40">
        <v>17.1</v>
      </c>
      <c r="I92" s="71">
        <v>1.3</v>
      </c>
      <c r="J92" s="71">
        <v>1.02</v>
      </c>
      <c r="K92" s="48">
        <v>2.32</v>
      </c>
      <c r="L92" s="75">
        <v>55.94</v>
      </c>
    </row>
    <row r="93" spans="1:12">
      <c r="A93" s="24" t="s">
        <v>28</v>
      </c>
      <c r="B93" s="25">
        <v>97</v>
      </c>
      <c r="C93" s="26">
        <v>13</v>
      </c>
      <c r="D93" s="27">
        <v>44.042</v>
      </c>
      <c r="E93" s="40">
        <v>1.91</v>
      </c>
      <c r="F93" s="40">
        <v>8</v>
      </c>
      <c r="G93" s="40">
        <v>9.9</v>
      </c>
      <c r="H93" s="40">
        <v>19.24</v>
      </c>
      <c r="I93" s="71">
        <v>2.42</v>
      </c>
      <c r="J93" s="40">
        <v>4.92</v>
      </c>
      <c r="K93" s="48">
        <v>7.34</v>
      </c>
      <c r="L93" s="75">
        <v>32.91</v>
      </c>
    </row>
    <row r="94" spans="1:12">
      <c r="A94" s="24" t="s">
        <v>28</v>
      </c>
      <c r="B94" s="25">
        <v>97</v>
      </c>
      <c r="C94" s="26">
        <v>11</v>
      </c>
      <c r="D94" s="27">
        <v>70.012</v>
      </c>
      <c r="E94" s="71">
        <v>0.77</v>
      </c>
      <c r="F94" s="40">
        <v>8.17</v>
      </c>
      <c r="G94" s="40">
        <v>8.93</v>
      </c>
      <c r="H94" s="40">
        <v>8.54</v>
      </c>
      <c r="I94" s="71">
        <v>0.61</v>
      </c>
      <c r="J94" s="71">
        <v>1.04</v>
      </c>
      <c r="K94" s="48">
        <v>1.64</v>
      </c>
      <c r="L94" s="75">
        <v>36.88</v>
      </c>
    </row>
    <row r="95" spans="1:12">
      <c r="A95" s="24" t="s">
        <v>28</v>
      </c>
      <c r="B95" s="25">
        <v>97</v>
      </c>
      <c r="C95" s="26">
        <v>9</v>
      </c>
      <c r="D95" s="27">
        <v>91.241</v>
      </c>
      <c r="E95" s="71">
        <v>1.34</v>
      </c>
      <c r="F95" s="40">
        <v>9.53</v>
      </c>
      <c r="G95" s="40">
        <v>10.86</v>
      </c>
      <c r="H95" s="40">
        <v>12.28</v>
      </c>
      <c r="I95" s="71">
        <v>1.04</v>
      </c>
      <c r="J95" s="40">
        <v>3.07</v>
      </c>
      <c r="K95" s="48">
        <v>4.11</v>
      </c>
      <c r="L95" s="75">
        <v>25.21</v>
      </c>
    </row>
    <row r="96" spans="1:12">
      <c r="A96" s="24" t="s">
        <v>28</v>
      </c>
      <c r="B96" s="25">
        <v>97</v>
      </c>
      <c r="C96" s="26">
        <v>5</v>
      </c>
      <c r="D96" s="27">
        <v>135.92</v>
      </c>
      <c r="E96" s="40">
        <v>1.72</v>
      </c>
      <c r="F96" s="40">
        <v>11.06</v>
      </c>
      <c r="G96" s="40">
        <v>12.77</v>
      </c>
      <c r="H96" s="40">
        <v>13.42</v>
      </c>
      <c r="I96" s="40">
        <v>2.85</v>
      </c>
      <c r="J96" s="40">
        <v>9.93</v>
      </c>
      <c r="K96" s="48">
        <v>12.77</v>
      </c>
      <c r="L96" s="75">
        <v>22.28</v>
      </c>
    </row>
    <row r="97" spans="1:12">
      <c r="A97" s="29" t="s">
        <v>28</v>
      </c>
      <c r="B97" s="30">
        <v>97</v>
      </c>
      <c r="C97" s="33">
        <v>3</v>
      </c>
      <c r="D97" s="32">
        <v>149.874</v>
      </c>
      <c r="E97" s="72">
        <v>1.15</v>
      </c>
      <c r="F97" s="42">
        <v>10.72</v>
      </c>
      <c r="G97" s="42">
        <v>11.86</v>
      </c>
      <c r="H97" s="42">
        <v>9.64</v>
      </c>
      <c r="I97" s="72">
        <v>2.33</v>
      </c>
      <c r="J97" s="42">
        <v>15.91</v>
      </c>
      <c r="K97" s="53">
        <v>18.24</v>
      </c>
      <c r="L97" s="76">
        <v>12.77</v>
      </c>
    </row>
    <row r="98" spans="1:12">
      <c r="A98" s="20" t="s">
        <v>29</v>
      </c>
      <c r="B98" s="21">
        <v>101</v>
      </c>
      <c r="C98" s="58">
        <v>23</v>
      </c>
      <c r="D98" s="59">
        <v>5.059</v>
      </c>
      <c r="E98" s="77">
        <v>0.85</v>
      </c>
      <c r="F98" s="43">
        <v>3.42</v>
      </c>
      <c r="G98" s="43">
        <v>4.26</v>
      </c>
      <c r="H98" s="43">
        <v>19.73</v>
      </c>
      <c r="I98" s="77">
        <v>2.35</v>
      </c>
      <c r="J98" s="43">
        <v>4.06</v>
      </c>
      <c r="K98" s="54">
        <v>6.4</v>
      </c>
      <c r="L98" s="74">
        <v>36.61</v>
      </c>
    </row>
    <row r="99" spans="1:12">
      <c r="A99" s="24" t="s">
        <v>29</v>
      </c>
      <c r="B99" s="25">
        <v>101</v>
      </c>
      <c r="C99" s="28">
        <v>20</v>
      </c>
      <c r="D99" s="60">
        <v>11.539</v>
      </c>
      <c r="E99" s="71">
        <v>1.01</v>
      </c>
      <c r="F99" s="40">
        <v>4.28</v>
      </c>
      <c r="G99" s="40">
        <v>5.29</v>
      </c>
      <c r="H99" s="40">
        <v>19.1</v>
      </c>
      <c r="I99" s="40">
        <v>5.1</v>
      </c>
      <c r="J99" s="40">
        <v>13.05</v>
      </c>
      <c r="K99" s="48">
        <v>18.15</v>
      </c>
      <c r="L99" s="75">
        <v>28.07</v>
      </c>
    </row>
    <row r="100" spans="1:12">
      <c r="A100" s="24" t="s">
        <v>29</v>
      </c>
      <c r="B100" s="25">
        <v>101</v>
      </c>
      <c r="C100" s="28">
        <v>15</v>
      </c>
      <c r="D100" s="60">
        <v>30.217</v>
      </c>
      <c r="E100" s="71">
        <v>0.34</v>
      </c>
      <c r="F100" s="40">
        <v>6.67</v>
      </c>
      <c r="G100" s="40">
        <v>7.01</v>
      </c>
      <c r="H100" s="40">
        <v>4.8</v>
      </c>
      <c r="I100" s="71">
        <v>0.92</v>
      </c>
      <c r="J100" s="40">
        <v>5.31</v>
      </c>
      <c r="K100" s="48">
        <v>6.23</v>
      </c>
      <c r="L100" s="75">
        <v>14.74</v>
      </c>
    </row>
    <row r="101" spans="1:12">
      <c r="A101" s="24" t="s">
        <v>29</v>
      </c>
      <c r="B101" s="25">
        <v>101</v>
      </c>
      <c r="C101" s="28">
        <v>13</v>
      </c>
      <c r="D101" s="60">
        <v>44.02</v>
      </c>
      <c r="E101" s="40">
        <v>1.52</v>
      </c>
      <c r="F101" s="40">
        <v>9.24</v>
      </c>
      <c r="G101" s="40">
        <v>10.75</v>
      </c>
      <c r="H101" s="40">
        <v>14.08</v>
      </c>
      <c r="I101" s="40">
        <v>7.13</v>
      </c>
      <c r="J101" s="40">
        <v>5.14</v>
      </c>
      <c r="K101" s="48">
        <v>12.27</v>
      </c>
      <c r="L101" s="75">
        <v>58.15</v>
      </c>
    </row>
    <row r="102" spans="1:12">
      <c r="A102" s="24" t="s">
        <v>29</v>
      </c>
      <c r="B102" s="25">
        <v>101</v>
      </c>
      <c r="C102" s="28">
        <v>11</v>
      </c>
      <c r="D102" s="60">
        <v>65.861</v>
      </c>
      <c r="E102" s="71">
        <v>0.51</v>
      </c>
      <c r="F102" s="40">
        <v>10.26</v>
      </c>
      <c r="G102" s="40">
        <v>10.77</v>
      </c>
      <c r="H102" s="40">
        <v>4.69</v>
      </c>
      <c r="I102" s="71">
        <v>1.02</v>
      </c>
      <c r="J102" s="40">
        <v>7.98</v>
      </c>
      <c r="K102" s="48">
        <v>9</v>
      </c>
      <c r="L102" s="75">
        <v>11.33</v>
      </c>
    </row>
    <row r="103" spans="1:12">
      <c r="A103" s="24" t="s">
        <v>29</v>
      </c>
      <c r="B103" s="25">
        <v>101</v>
      </c>
      <c r="C103" s="28">
        <v>9</v>
      </c>
      <c r="D103" s="60">
        <v>85.529</v>
      </c>
      <c r="E103" s="40">
        <v>2.69</v>
      </c>
      <c r="F103" s="40">
        <v>16.59</v>
      </c>
      <c r="G103" s="40">
        <v>19.28</v>
      </c>
      <c r="H103" s="40">
        <v>13.96</v>
      </c>
      <c r="I103" s="40">
        <v>4.59</v>
      </c>
      <c r="J103" s="40">
        <v>22.17</v>
      </c>
      <c r="K103" s="48">
        <v>26.76</v>
      </c>
      <c r="L103" s="75">
        <v>17.14</v>
      </c>
    </row>
    <row r="104" spans="1:12">
      <c r="A104" s="24" t="s">
        <v>29</v>
      </c>
      <c r="B104" s="25">
        <v>101</v>
      </c>
      <c r="C104" s="28">
        <v>5</v>
      </c>
      <c r="D104" s="60">
        <v>127.921</v>
      </c>
      <c r="E104" s="71">
        <v>1.01</v>
      </c>
      <c r="F104" s="40">
        <v>9.92</v>
      </c>
      <c r="G104" s="40">
        <v>10.93</v>
      </c>
      <c r="H104" s="40">
        <v>9.24</v>
      </c>
      <c r="I104" s="40">
        <v>3.47</v>
      </c>
      <c r="J104" s="40">
        <v>10.84</v>
      </c>
      <c r="K104" s="48">
        <v>14.31</v>
      </c>
      <c r="L104" s="75">
        <v>24.22</v>
      </c>
    </row>
    <row r="105" spans="1:12">
      <c r="A105" s="29" t="s">
        <v>29</v>
      </c>
      <c r="B105" s="30">
        <v>101</v>
      </c>
      <c r="C105" s="31">
        <v>3</v>
      </c>
      <c r="D105" s="61">
        <v>150.791</v>
      </c>
      <c r="E105" s="72">
        <v>0.17</v>
      </c>
      <c r="F105" s="42">
        <v>8.21</v>
      </c>
      <c r="G105" s="42">
        <v>8.38</v>
      </c>
      <c r="H105" s="42">
        <v>2.01</v>
      </c>
      <c r="I105" s="72">
        <v>1.13</v>
      </c>
      <c r="J105" s="42">
        <v>9.97</v>
      </c>
      <c r="K105" s="53">
        <v>11.09</v>
      </c>
      <c r="L105" s="76">
        <v>10.11</v>
      </c>
    </row>
    <row r="106" spans="1:12">
      <c r="A106" s="16" t="s">
        <v>30</v>
      </c>
      <c r="B106" s="21">
        <v>149</v>
      </c>
      <c r="C106" s="58">
        <v>23</v>
      </c>
      <c r="D106" s="23">
        <v>5.465</v>
      </c>
      <c r="E106" s="77">
        <v>0.68</v>
      </c>
      <c r="F106" s="43">
        <v>22.06</v>
      </c>
      <c r="G106" s="43">
        <v>22.73</v>
      </c>
      <c r="H106" s="43">
        <v>2.96</v>
      </c>
      <c r="I106" s="77">
        <v>1.02</v>
      </c>
      <c r="J106" s="43">
        <v>3.35</v>
      </c>
      <c r="K106" s="54">
        <v>4.37</v>
      </c>
      <c r="L106" s="74">
        <v>23.36</v>
      </c>
    </row>
    <row r="107" spans="1:12">
      <c r="A107" s="8" t="s">
        <v>30</v>
      </c>
      <c r="B107" s="25">
        <v>149</v>
      </c>
      <c r="C107" s="26">
        <v>20</v>
      </c>
      <c r="D107" s="27">
        <v>7.026</v>
      </c>
      <c r="E107" s="71">
        <v>0.68</v>
      </c>
      <c r="F107" s="40">
        <v>24.62</v>
      </c>
      <c r="G107" s="40">
        <v>25.29</v>
      </c>
      <c r="H107" s="40">
        <v>2.66</v>
      </c>
      <c r="I107" s="71">
        <v>1.94</v>
      </c>
      <c r="J107" s="40">
        <v>5.85</v>
      </c>
      <c r="K107" s="48">
        <v>7.79</v>
      </c>
      <c r="L107" s="75">
        <v>24.87</v>
      </c>
    </row>
    <row r="108" spans="1:12">
      <c r="A108" s="8" t="s">
        <v>30</v>
      </c>
      <c r="B108" s="25">
        <v>149</v>
      </c>
      <c r="C108" s="26">
        <v>15</v>
      </c>
      <c r="D108" s="27">
        <v>19.007</v>
      </c>
      <c r="E108" s="40">
        <v>1.52</v>
      </c>
      <c r="F108" s="40">
        <v>20.18</v>
      </c>
      <c r="G108" s="40">
        <v>21.69</v>
      </c>
      <c r="H108" s="40">
        <v>6.98</v>
      </c>
      <c r="I108" s="71">
        <v>1.94</v>
      </c>
      <c r="J108" s="40">
        <v>6.54</v>
      </c>
      <c r="K108" s="48">
        <v>8.48</v>
      </c>
      <c r="L108" s="75">
        <v>22.84</v>
      </c>
    </row>
    <row r="109" spans="1:12">
      <c r="A109" s="8" t="s">
        <v>30</v>
      </c>
      <c r="B109" s="25">
        <v>149</v>
      </c>
      <c r="C109" s="26">
        <v>13</v>
      </c>
      <c r="D109" s="27">
        <v>27.1</v>
      </c>
      <c r="E109" s="71">
        <v>1.01</v>
      </c>
      <c r="F109" s="40">
        <v>12.48</v>
      </c>
      <c r="G109" s="40">
        <v>13.49</v>
      </c>
      <c r="H109" s="40">
        <v>7.48</v>
      </c>
      <c r="I109" s="40">
        <v>2.86</v>
      </c>
      <c r="J109" s="71">
        <v>1.93</v>
      </c>
      <c r="K109" s="48">
        <v>4.79</v>
      </c>
      <c r="L109" s="75">
        <v>59.64</v>
      </c>
    </row>
    <row r="110" spans="1:12">
      <c r="A110" s="8" t="s">
        <v>30</v>
      </c>
      <c r="B110" s="25">
        <v>149</v>
      </c>
      <c r="C110" s="26">
        <v>11</v>
      </c>
      <c r="D110" s="27">
        <v>41.64</v>
      </c>
      <c r="E110" s="40">
        <v>1.85</v>
      </c>
      <c r="F110" s="40">
        <v>15.9</v>
      </c>
      <c r="G110" s="40">
        <v>17.75</v>
      </c>
      <c r="H110" s="40">
        <v>10.42</v>
      </c>
      <c r="I110" s="40">
        <v>5.2</v>
      </c>
      <c r="J110" s="40">
        <v>4.07</v>
      </c>
      <c r="K110" s="48">
        <v>9.26</v>
      </c>
      <c r="L110" s="75">
        <v>56.1</v>
      </c>
    </row>
    <row r="111" spans="1:12">
      <c r="A111" s="8" t="s">
        <v>30</v>
      </c>
      <c r="B111" s="25">
        <v>149</v>
      </c>
      <c r="C111" s="26">
        <v>9</v>
      </c>
      <c r="D111" s="27">
        <v>55.952</v>
      </c>
      <c r="E111" s="40">
        <v>12.78</v>
      </c>
      <c r="F111" s="40">
        <v>1.71</v>
      </c>
      <c r="G111" s="40">
        <v>14.49</v>
      </c>
      <c r="H111" s="40">
        <v>88.2</v>
      </c>
      <c r="I111" s="40">
        <v>6.12</v>
      </c>
      <c r="J111" s="40">
        <v>5.71</v>
      </c>
      <c r="K111" s="48">
        <v>11.82</v>
      </c>
      <c r="L111" s="75">
        <v>51.73</v>
      </c>
    </row>
    <row r="112" ht="15.75" customHeight="1" spans="1:12">
      <c r="A112" s="8" t="s">
        <v>30</v>
      </c>
      <c r="B112" s="25">
        <v>149</v>
      </c>
      <c r="C112" s="26">
        <v>7</v>
      </c>
      <c r="D112" s="27">
        <v>68.916</v>
      </c>
      <c r="E112" s="71">
        <v>1.35</v>
      </c>
      <c r="F112" s="40">
        <v>15.05</v>
      </c>
      <c r="G112" s="40">
        <v>16.39</v>
      </c>
      <c r="H112" s="40">
        <v>8.21</v>
      </c>
      <c r="I112" s="40">
        <v>2.96</v>
      </c>
      <c r="J112" s="40">
        <v>35.6</v>
      </c>
      <c r="K112" s="48">
        <v>38.56</v>
      </c>
      <c r="L112" s="75">
        <v>7.67</v>
      </c>
    </row>
    <row r="113" spans="1:12">
      <c r="A113" s="8" t="s">
        <v>30</v>
      </c>
      <c r="B113" s="25">
        <v>149</v>
      </c>
      <c r="C113" s="26">
        <v>5</v>
      </c>
      <c r="D113" s="27">
        <v>82.469</v>
      </c>
      <c r="E113" s="71">
        <v>1.35</v>
      </c>
      <c r="F113" s="40">
        <v>11.46</v>
      </c>
      <c r="G113" s="40">
        <v>12.8</v>
      </c>
      <c r="H113" s="40">
        <v>10.51</v>
      </c>
      <c r="I113" s="40">
        <v>2.96</v>
      </c>
      <c r="J113" s="40">
        <v>4.24</v>
      </c>
      <c r="K113" s="48">
        <v>7.2</v>
      </c>
      <c r="L113" s="75">
        <v>41.08</v>
      </c>
    </row>
    <row r="114" spans="1:12">
      <c r="A114" s="12" t="s">
        <v>30</v>
      </c>
      <c r="B114" s="30">
        <v>149</v>
      </c>
      <c r="C114" s="33">
        <v>3</v>
      </c>
      <c r="D114" s="32">
        <v>124.3</v>
      </c>
      <c r="E114" s="72">
        <v>0.34</v>
      </c>
      <c r="F114" s="42">
        <v>8.55</v>
      </c>
      <c r="G114" s="42">
        <v>8.89</v>
      </c>
      <c r="H114" s="42">
        <v>3.79</v>
      </c>
      <c r="I114" s="72">
        <v>1.02</v>
      </c>
      <c r="J114" s="42">
        <v>2.96</v>
      </c>
      <c r="K114" s="53">
        <v>3.98</v>
      </c>
      <c r="L114" s="76">
        <v>25.66</v>
      </c>
    </row>
    <row r="115" spans="1:12">
      <c r="A115" s="16" t="s">
        <v>31</v>
      </c>
      <c r="B115" s="21">
        <v>152</v>
      </c>
      <c r="C115" s="22">
        <v>23</v>
      </c>
      <c r="D115" s="23">
        <v>5.101</v>
      </c>
      <c r="E115" s="77">
        <v>1.01</v>
      </c>
      <c r="F115" s="43">
        <v>2.91</v>
      </c>
      <c r="G115" s="43">
        <v>3.92</v>
      </c>
      <c r="H115" s="43">
        <v>25.77</v>
      </c>
      <c r="I115" s="77">
        <v>2.45</v>
      </c>
      <c r="J115" s="43">
        <v>51</v>
      </c>
      <c r="K115" s="54">
        <v>53.44</v>
      </c>
      <c r="L115" s="74">
        <v>4.58</v>
      </c>
    </row>
    <row r="116" spans="1:12">
      <c r="A116" s="8" t="s">
        <v>31</v>
      </c>
      <c r="B116" s="25">
        <v>152</v>
      </c>
      <c r="C116" s="26">
        <v>21</v>
      </c>
      <c r="D116" s="27">
        <v>15.303</v>
      </c>
      <c r="E116" s="71">
        <v>0.17</v>
      </c>
      <c r="F116" s="40">
        <v>4.62</v>
      </c>
      <c r="G116" s="40">
        <v>4.79</v>
      </c>
      <c r="H116" s="40">
        <v>3.52</v>
      </c>
      <c r="I116" s="71">
        <v>2.14</v>
      </c>
      <c r="J116" s="40">
        <v>6.78</v>
      </c>
      <c r="K116" s="48">
        <v>8.92</v>
      </c>
      <c r="L116" s="75">
        <v>24.01</v>
      </c>
    </row>
    <row r="117" spans="1:12">
      <c r="A117" s="8" t="s">
        <v>31</v>
      </c>
      <c r="B117" s="25">
        <v>152</v>
      </c>
      <c r="C117" s="26">
        <v>17</v>
      </c>
      <c r="D117" s="27">
        <v>35.323</v>
      </c>
      <c r="E117" s="71">
        <v>0.51</v>
      </c>
      <c r="F117" s="40">
        <v>4.96</v>
      </c>
      <c r="G117" s="40">
        <v>5.47</v>
      </c>
      <c r="H117" s="40">
        <v>9.24</v>
      </c>
      <c r="I117" s="71">
        <v>1.23</v>
      </c>
      <c r="J117" s="40">
        <v>5.85</v>
      </c>
      <c r="K117" s="48">
        <v>7.07</v>
      </c>
      <c r="L117" s="75">
        <v>17.29</v>
      </c>
    </row>
    <row r="118" spans="1:12">
      <c r="A118" s="8" t="s">
        <v>31</v>
      </c>
      <c r="B118" s="25">
        <v>152</v>
      </c>
      <c r="C118" s="26">
        <v>14</v>
      </c>
      <c r="D118" s="27">
        <v>55.306</v>
      </c>
      <c r="E118" s="71">
        <v>0.68</v>
      </c>
      <c r="F118" s="40">
        <v>4.96</v>
      </c>
      <c r="G118" s="40">
        <v>5.63</v>
      </c>
      <c r="H118" s="40">
        <v>11.95</v>
      </c>
      <c r="I118" s="71">
        <v>1.23</v>
      </c>
      <c r="J118" s="40">
        <v>2.27</v>
      </c>
      <c r="K118" s="48">
        <v>3.5</v>
      </c>
      <c r="L118" s="75">
        <v>35.02</v>
      </c>
    </row>
    <row r="119" spans="1:12">
      <c r="A119" s="8" t="s">
        <v>31</v>
      </c>
      <c r="B119" s="25">
        <v>152</v>
      </c>
      <c r="C119" s="26">
        <v>9</v>
      </c>
      <c r="D119" s="27">
        <v>75.374</v>
      </c>
      <c r="E119" s="40">
        <v>2.02</v>
      </c>
      <c r="F119" s="40">
        <v>7.01</v>
      </c>
      <c r="G119" s="40">
        <v>9.03</v>
      </c>
      <c r="H119" s="40">
        <v>22.35</v>
      </c>
      <c r="I119" s="40">
        <v>6.83</v>
      </c>
      <c r="J119" s="40">
        <v>4.61</v>
      </c>
      <c r="K119" s="48">
        <v>11.44</v>
      </c>
      <c r="L119" s="75">
        <v>59.71</v>
      </c>
    </row>
    <row r="120" spans="1:12">
      <c r="A120" s="8" t="s">
        <v>31</v>
      </c>
      <c r="B120" s="25">
        <v>152</v>
      </c>
      <c r="C120" s="26">
        <v>6</v>
      </c>
      <c r="D120" s="27">
        <v>125.906</v>
      </c>
      <c r="E120" s="40">
        <v>2.53</v>
      </c>
      <c r="F120" s="40">
        <v>16.42</v>
      </c>
      <c r="G120" s="40">
        <v>18.94</v>
      </c>
      <c r="H120" s="40">
        <v>13.32</v>
      </c>
      <c r="I120" s="71">
        <v>2.35</v>
      </c>
      <c r="J120" s="40">
        <v>13.42</v>
      </c>
      <c r="K120" s="48">
        <v>15.77</v>
      </c>
      <c r="L120" s="75">
        <v>14.87</v>
      </c>
    </row>
    <row r="121" spans="1:12">
      <c r="A121" s="8" t="s">
        <v>31</v>
      </c>
      <c r="B121" s="25">
        <v>152</v>
      </c>
      <c r="C121" s="26">
        <v>3</v>
      </c>
      <c r="D121" s="27">
        <v>299.286</v>
      </c>
      <c r="E121" s="40">
        <v>2.69</v>
      </c>
      <c r="F121" s="71">
        <v>0.35</v>
      </c>
      <c r="G121" s="40">
        <v>3.04</v>
      </c>
      <c r="H121" s="40">
        <v>88.72</v>
      </c>
      <c r="I121" s="40">
        <v>5.91</v>
      </c>
      <c r="J121" s="71">
        <v>0.48</v>
      </c>
      <c r="K121" s="48">
        <v>6.39</v>
      </c>
      <c r="L121" s="75">
        <v>92.51</v>
      </c>
    </row>
    <row r="122" spans="1:12">
      <c r="A122" s="12" t="s">
        <v>31</v>
      </c>
      <c r="B122" s="30">
        <v>152</v>
      </c>
      <c r="C122" s="33">
        <v>1</v>
      </c>
      <c r="D122" s="32">
        <v>500.68</v>
      </c>
      <c r="E122" s="72">
        <v>0</v>
      </c>
      <c r="F122" s="42">
        <v>2.4</v>
      </c>
      <c r="G122" s="42">
        <v>2.4</v>
      </c>
      <c r="H122" s="42">
        <v>0</v>
      </c>
      <c r="I122" s="42">
        <v>2.86</v>
      </c>
      <c r="J122" s="42">
        <v>5.67</v>
      </c>
      <c r="K122" s="53">
        <v>8.52</v>
      </c>
      <c r="L122" s="76">
        <v>33.48</v>
      </c>
    </row>
    <row r="123" spans="1:12">
      <c r="A123" s="16" t="s">
        <v>32</v>
      </c>
      <c r="B123" s="21">
        <v>158</v>
      </c>
      <c r="C123" s="22">
        <v>23</v>
      </c>
      <c r="D123" s="23">
        <v>6.608</v>
      </c>
      <c r="E123" s="43">
        <v>3.53</v>
      </c>
      <c r="F123" s="43">
        <v>3.67</v>
      </c>
      <c r="G123" s="43">
        <v>7.2</v>
      </c>
      <c r="H123" s="43">
        <v>49.04</v>
      </c>
      <c r="I123" s="43">
        <v>3.04</v>
      </c>
      <c r="J123" s="43">
        <v>3.98</v>
      </c>
      <c r="K123" s="54">
        <v>7.01</v>
      </c>
      <c r="L123" s="74">
        <v>43.31</v>
      </c>
    </row>
    <row r="124" spans="1:12">
      <c r="A124" s="8" t="s">
        <v>32</v>
      </c>
      <c r="B124" s="25">
        <v>158</v>
      </c>
      <c r="C124" s="26">
        <v>19</v>
      </c>
      <c r="D124" s="27">
        <v>26.919</v>
      </c>
      <c r="E124" s="40">
        <v>3.7</v>
      </c>
      <c r="F124" s="40">
        <v>2.64</v>
      </c>
      <c r="G124" s="40">
        <v>6.34</v>
      </c>
      <c r="H124" s="40">
        <v>58.41</v>
      </c>
      <c r="I124" s="40">
        <v>7.32</v>
      </c>
      <c r="J124" s="40">
        <v>3.66</v>
      </c>
      <c r="K124" s="48">
        <v>10.97</v>
      </c>
      <c r="L124" s="75">
        <v>66.68</v>
      </c>
    </row>
    <row r="125" spans="1:12">
      <c r="A125" s="8" t="s">
        <v>32</v>
      </c>
      <c r="B125" s="25">
        <v>158</v>
      </c>
      <c r="C125" s="26">
        <v>15</v>
      </c>
      <c r="D125" s="27">
        <v>60.056</v>
      </c>
      <c r="E125" s="71">
        <v>0.51</v>
      </c>
      <c r="F125" s="40">
        <v>5.23</v>
      </c>
      <c r="G125" s="40">
        <v>5.73</v>
      </c>
      <c r="H125" s="40">
        <v>8.81</v>
      </c>
      <c r="I125" s="71">
        <v>0.19</v>
      </c>
      <c r="J125" s="40">
        <v>2.9</v>
      </c>
      <c r="K125" s="48">
        <v>3.08</v>
      </c>
      <c r="L125" s="75">
        <v>5.96</v>
      </c>
    </row>
    <row r="126" spans="1:12">
      <c r="A126" s="8" t="s">
        <v>32</v>
      </c>
      <c r="B126" s="25">
        <v>158</v>
      </c>
      <c r="C126" s="26">
        <v>13</v>
      </c>
      <c r="D126" s="27">
        <v>92.455</v>
      </c>
      <c r="E126" s="40">
        <v>5.21</v>
      </c>
      <c r="F126" s="40">
        <v>1.77</v>
      </c>
      <c r="G126" s="40">
        <v>6.98</v>
      </c>
      <c r="H126" s="40">
        <v>74.65</v>
      </c>
      <c r="I126" s="40">
        <v>4.26</v>
      </c>
      <c r="J126" s="40">
        <v>2.65</v>
      </c>
      <c r="K126" s="48">
        <v>6.9</v>
      </c>
      <c r="L126" s="75">
        <v>61.72</v>
      </c>
    </row>
    <row r="127" spans="1:12">
      <c r="A127" s="8" t="s">
        <v>32</v>
      </c>
      <c r="B127" s="25">
        <v>158</v>
      </c>
      <c r="C127" s="26">
        <v>11</v>
      </c>
      <c r="D127" s="27">
        <v>121.101</v>
      </c>
      <c r="E127" s="40">
        <v>1.52</v>
      </c>
      <c r="F127" s="40">
        <v>6.61</v>
      </c>
      <c r="G127" s="40">
        <v>8.12</v>
      </c>
      <c r="H127" s="40">
        <v>18.64</v>
      </c>
      <c r="I127" s="71">
        <v>0.39</v>
      </c>
      <c r="J127" s="40">
        <v>2.17</v>
      </c>
      <c r="K127" s="48">
        <v>2.56</v>
      </c>
      <c r="L127" s="75">
        <v>15.18</v>
      </c>
    </row>
    <row r="128" spans="1:12">
      <c r="A128" s="8" t="s">
        <v>32</v>
      </c>
      <c r="B128" s="25">
        <v>158</v>
      </c>
      <c r="C128" s="26">
        <v>9</v>
      </c>
      <c r="D128" s="27">
        <v>135.453</v>
      </c>
      <c r="E128" s="40">
        <v>1.52</v>
      </c>
      <c r="F128" s="40">
        <v>6.26</v>
      </c>
      <c r="G128" s="40">
        <v>7.78</v>
      </c>
      <c r="H128" s="40">
        <v>19.47</v>
      </c>
      <c r="I128" s="71">
        <v>1.1</v>
      </c>
      <c r="J128" s="40">
        <v>1.62</v>
      </c>
      <c r="K128" s="48">
        <v>2.72</v>
      </c>
      <c r="L128" s="75">
        <v>40.48</v>
      </c>
    </row>
    <row r="129" spans="1:12">
      <c r="A129" s="8" t="s">
        <v>32</v>
      </c>
      <c r="B129" s="25">
        <v>158</v>
      </c>
      <c r="C129" s="26">
        <v>7</v>
      </c>
      <c r="D129" s="27">
        <v>150.922</v>
      </c>
      <c r="E129" s="40">
        <v>2.69</v>
      </c>
      <c r="F129" s="40">
        <v>6.78</v>
      </c>
      <c r="G129" s="40">
        <v>9.47</v>
      </c>
      <c r="H129" s="40">
        <v>28.41</v>
      </c>
      <c r="I129" s="40">
        <v>4.47</v>
      </c>
      <c r="J129" s="40">
        <v>6.39</v>
      </c>
      <c r="K129" s="48">
        <v>10.85</v>
      </c>
      <c r="L129" s="75">
        <v>41.14</v>
      </c>
    </row>
    <row r="130" spans="1:12">
      <c r="A130" s="12" t="s">
        <v>32</v>
      </c>
      <c r="B130" s="30">
        <v>158</v>
      </c>
      <c r="C130" s="33">
        <v>5</v>
      </c>
      <c r="D130" s="32">
        <v>199.699</v>
      </c>
      <c r="E130" s="72">
        <v>1.01</v>
      </c>
      <c r="F130" s="42">
        <v>5.05</v>
      </c>
      <c r="G130" s="42">
        <v>6.06</v>
      </c>
      <c r="H130" s="42">
        <v>16.65</v>
      </c>
      <c r="I130" s="72">
        <v>2.02</v>
      </c>
      <c r="J130" s="42">
        <v>6.46</v>
      </c>
      <c r="K130" s="53">
        <v>8.47</v>
      </c>
      <c r="L130" s="76">
        <v>23.82</v>
      </c>
    </row>
    <row r="131" spans="1:12">
      <c r="A131" s="16" t="s">
        <v>32</v>
      </c>
      <c r="B131" s="21">
        <v>197</v>
      </c>
      <c r="C131" s="22">
        <v>23</v>
      </c>
      <c r="D131" s="23">
        <v>8.642</v>
      </c>
      <c r="E131" s="43">
        <v>2.36</v>
      </c>
      <c r="F131" s="43">
        <v>5.23</v>
      </c>
      <c r="G131" s="43">
        <v>7.58</v>
      </c>
      <c r="H131" s="43">
        <v>31.06</v>
      </c>
      <c r="I131" s="43">
        <v>3.96</v>
      </c>
      <c r="J131" s="43">
        <v>10.24</v>
      </c>
      <c r="K131" s="54">
        <v>14.19</v>
      </c>
      <c r="L131" s="74">
        <v>27.87</v>
      </c>
    </row>
    <row r="132" spans="1:12">
      <c r="A132" s="8" t="s">
        <v>32</v>
      </c>
      <c r="B132" s="25">
        <v>197</v>
      </c>
      <c r="C132" s="26">
        <v>20</v>
      </c>
      <c r="D132" s="27">
        <v>18.203</v>
      </c>
      <c r="E132" s="40">
        <v>2.86</v>
      </c>
      <c r="F132" s="40">
        <v>5.75</v>
      </c>
      <c r="G132" s="40">
        <v>8.6</v>
      </c>
      <c r="H132" s="40">
        <v>33.24</v>
      </c>
      <c r="I132" s="71">
        <v>0.8</v>
      </c>
      <c r="J132" s="40">
        <v>15.39</v>
      </c>
      <c r="K132" s="48">
        <v>16.18</v>
      </c>
      <c r="L132" s="75">
        <v>4.92</v>
      </c>
    </row>
    <row r="133" spans="1:12">
      <c r="A133" s="8" t="s">
        <v>32</v>
      </c>
      <c r="B133" s="25">
        <v>197</v>
      </c>
      <c r="C133" s="26">
        <v>15</v>
      </c>
      <c r="D133" s="27">
        <v>44.152</v>
      </c>
      <c r="E133" s="40">
        <v>2.53</v>
      </c>
      <c r="F133" s="40">
        <v>3.67</v>
      </c>
      <c r="G133" s="40">
        <v>6.19</v>
      </c>
      <c r="H133" s="40">
        <v>40.73</v>
      </c>
      <c r="I133" s="71">
        <v>2.02</v>
      </c>
      <c r="J133" s="71">
        <v>1.22</v>
      </c>
      <c r="K133" s="48">
        <v>3.24</v>
      </c>
      <c r="L133" s="75">
        <v>62.36</v>
      </c>
    </row>
    <row r="134" spans="1:12">
      <c r="A134" s="8" t="s">
        <v>32</v>
      </c>
      <c r="B134" s="25">
        <v>197</v>
      </c>
      <c r="C134" s="26">
        <v>13</v>
      </c>
      <c r="D134" s="27">
        <v>61.429</v>
      </c>
      <c r="E134" s="40">
        <v>3.2</v>
      </c>
      <c r="F134" s="40">
        <v>3.67</v>
      </c>
      <c r="G134" s="40">
        <v>6.87</v>
      </c>
      <c r="H134" s="40">
        <v>46.54</v>
      </c>
      <c r="I134" s="71">
        <v>1.1</v>
      </c>
      <c r="J134" s="40">
        <v>1.98</v>
      </c>
      <c r="K134" s="48">
        <v>3.08</v>
      </c>
      <c r="L134" s="75">
        <v>35.75</v>
      </c>
    </row>
    <row r="135" spans="1:12">
      <c r="A135" s="8" t="s">
        <v>32</v>
      </c>
      <c r="B135" s="25">
        <v>197</v>
      </c>
      <c r="C135" s="26">
        <v>11</v>
      </c>
      <c r="D135" s="27">
        <v>91.924</v>
      </c>
      <c r="E135" s="40">
        <v>2.86</v>
      </c>
      <c r="F135" s="40">
        <v>5.05</v>
      </c>
      <c r="G135" s="40">
        <v>7.91</v>
      </c>
      <c r="H135" s="40">
        <v>36.14</v>
      </c>
      <c r="I135" s="71">
        <v>1.21</v>
      </c>
      <c r="J135" s="40">
        <v>1.8</v>
      </c>
      <c r="K135" s="48">
        <v>3</v>
      </c>
      <c r="L135" s="75">
        <v>40.17</v>
      </c>
    </row>
    <row r="136" spans="1:12">
      <c r="A136" s="8" t="s">
        <v>32</v>
      </c>
      <c r="B136" s="25">
        <v>197</v>
      </c>
      <c r="C136" s="26">
        <v>9</v>
      </c>
      <c r="D136" s="27">
        <v>120.872</v>
      </c>
      <c r="E136" s="40">
        <v>3.37</v>
      </c>
      <c r="F136" s="40">
        <v>6.26</v>
      </c>
      <c r="G136" s="40">
        <v>9.62</v>
      </c>
      <c r="H136" s="40">
        <v>34.95</v>
      </c>
      <c r="I136" s="71">
        <v>0.49</v>
      </c>
      <c r="J136" s="40">
        <v>6.59</v>
      </c>
      <c r="K136" s="48">
        <v>7.08</v>
      </c>
      <c r="L136" s="75">
        <v>6.92</v>
      </c>
    </row>
    <row r="137" spans="1:12">
      <c r="A137" s="8" t="s">
        <v>32</v>
      </c>
      <c r="B137" s="25">
        <v>197</v>
      </c>
      <c r="C137" s="26">
        <v>7</v>
      </c>
      <c r="D137" s="27">
        <v>152.186</v>
      </c>
      <c r="E137" s="40">
        <v>3.37</v>
      </c>
      <c r="F137" s="40">
        <v>6.61</v>
      </c>
      <c r="G137" s="40">
        <v>9.97</v>
      </c>
      <c r="H137" s="40">
        <v>33.74</v>
      </c>
      <c r="I137" s="71">
        <v>2.23</v>
      </c>
      <c r="J137" s="71">
        <v>0</v>
      </c>
      <c r="K137" s="48">
        <v>2.23</v>
      </c>
      <c r="L137" s="75">
        <v>100</v>
      </c>
    </row>
    <row r="138" spans="1:12">
      <c r="A138" s="12" t="s">
        <v>32</v>
      </c>
      <c r="B138" s="30">
        <v>197</v>
      </c>
      <c r="C138" s="33">
        <v>3</v>
      </c>
      <c r="D138" s="32">
        <v>196.07</v>
      </c>
      <c r="E138" s="42">
        <v>2.86</v>
      </c>
      <c r="F138" s="42">
        <v>4.54</v>
      </c>
      <c r="G138" s="42">
        <v>7.39</v>
      </c>
      <c r="H138" s="42">
        <v>38.67</v>
      </c>
      <c r="I138" s="72">
        <v>1.1</v>
      </c>
      <c r="J138" s="42">
        <v>44.68</v>
      </c>
      <c r="K138" s="53">
        <v>45.78</v>
      </c>
      <c r="L138" s="76">
        <v>2.41</v>
      </c>
    </row>
    <row r="139" spans="1:12">
      <c r="A139" s="16" t="s">
        <v>33</v>
      </c>
      <c r="B139" s="21">
        <v>208</v>
      </c>
      <c r="C139" s="23">
        <v>23</v>
      </c>
      <c r="D139" s="23">
        <v>5.987</v>
      </c>
      <c r="E139" s="43">
        <v>4.37</v>
      </c>
      <c r="F139" s="77">
        <v>1.26</v>
      </c>
      <c r="G139" s="43">
        <v>5.63</v>
      </c>
      <c r="H139" s="43">
        <v>77.74</v>
      </c>
      <c r="I139" s="43">
        <v>3.45</v>
      </c>
      <c r="J139" s="43">
        <v>1.78</v>
      </c>
      <c r="K139" s="54">
        <v>5.22</v>
      </c>
      <c r="L139" s="74">
        <v>65.96</v>
      </c>
    </row>
    <row r="140" spans="1:12">
      <c r="A140" s="8" t="s">
        <v>33</v>
      </c>
      <c r="B140" s="25">
        <v>208</v>
      </c>
      <c r="C140" s="27">
        <v>19</v>
      </c>
      <c r="D140" s="27">
        <v>15.993</v>
      </c>
      <c r="E140" s="40">
        <v>5.55</v>
      </c>
      <c r="F140" s="71">
        <v>0.91</v>
      </c>
      <c r="G140" s="40">
        <v>6.46</v>
      </c>
      <c r="H140" s="40">
        <v>85.96</v>
      </c>
      <c r="I140" s="40">
        <v>4.06</v>
      </c>
      <c r="J140" s="40">
        <v>1.62</v>
      </c>
      <c r="K140" s="48">
        <v>5.68</v>
      </c>
      <c r="L140" s="75">
        <v>71.48</v>
      </c>
    </row>
    <row r="141" spans="1:12">
      <c r="A141" s="8" t="s">
        <v>33</v>
      </c>
      <c r="B141" s="25">
        <v>208</v>
      </c>
      <c r="C141" s="27">
        <v>15</v>
      </c>
      <c r="D141" s="27">
        <v>40.456</v>
      </c>
      <c r="E141" s="40">
        <v>3.03</v>
      </c>
      <c r="F141" s="40">
        <v>4.88</v>
      </c>
      <c r="G141" s="40">
        <v>7.91</v>
      </c>
      <c r="H141" s="40">
        <v>38.29</v>
      </c>
      <c r="I141" s="71">
        <v>1.41</v>
      </c>
      <c r="J141" s="71">
        <v>1.44</v>
      </c>
      <c r="K141" s="48">
        <v>2.84</v>
      </c>
      <c r="L141" s="75">
        <v>49.55</v>
      </c>
    </row>
    <row r="142" spans="1:12">
      <c r="A142" s="8" t="s">
        <v>33</v>
      </c>
      <c r="B142" s="25">
        <v>208</v>
      </c>
      <c r="C142" s="27">
        <v>13</v>
      </c>
      <c r="D142" s="27">
        <v>56.423</v>
      </c>
      <c r="E142" s="40">
        <v>2.86</v>
      </c>
      <c r="F142" s="40">
        <v>4.88</v>
      </c>
      <c r="G142" s="40">
        <v>7.74</v>
      </c>
      <c r="H142" s="40">
        <v>36.95</v>
      </c>
      <c r="I142" s="71">
        <v>1.31</v>
      </c>
      <c r="J142" s="40">
        <v>4.38</v>
      </c>
      <c r="K142" s="48">
        <v>5.68</v>
      </c>
      <c r="L142" s="75">
        <v>22.97</v>
      </c>
    </row>
    <row r="143" spans="1:12">
      <c r="A143" s="8" t="s">
        <v>33</v>
      </c>
      <c r="B143" s="25">
        <v>208</v>
      </c>
      <c r="C143" s="60">
        <v>11</v>
      </c>
      <c r="D143" s="27">
        <v>84.728</v>
      </c>
      <c r="E143" s="40">
        <v>4.04</v>
      </c>
      <c r="F143" s="40">
        <v>5.75</v>
      </c>
      <c r="G143" s="40">
        <v>9.78</v>
      </c>
      <c r="H143" s="40">
        <v>41.27</v>
      </c>
      <c r="I143" s="40">
        <v>4.36</v>
      </c>
      <c r="J143" s="40">
        <v>4.75</v>
      </c>
      <c r="K143" s="48">
        <v>9.11</v>
      </c>
      <c r="L143" s="75">
        <v>47.88</v>
      </c>
    </row>
    <row r="144" spans="1:12">
      <c r="A144" s="8" t="s">
        <v>33</v>
      </c>
      <c r="B144" s="25">
        <v>208</v>
      </c>
      <c r="C144" s="27">
        <v>9</v>
      </c>
      <c r="D144" s="27">
        <v>110.755</v>
      </c>
      <c r="E144" s="40">
        <v>2.36</v>
      </c>
      <c r="F144" s="40">
        <v>5.75</v>
      </c>
      <c r="G144" s="40">
        <v>8.1</v>
      </c>
      <c r="H144" s="40">
        <v>29.08</v>
      </c>
      <c r="I144" s="71">
        <v>1.31</v>
      </c>
      <c r="J144" s="71">
        <v>0.7</v>
      </c>
      <c r="K144" s="48">
        <v>2.01</v>
      </c>
      <c r="L144" s="75">
        <v>65.1</v>
      </c>
    </row>
    <row r="145" spans="1:12">
      <c r="A145" s="8" t="s">
        <v>33</v>
      </c>
      <c r="B145" s="25">
        <v>208</v>
      </c>
      <c r="C145" s="27">
        <v>5</v>
      </c>
      <c r="D145" s="27">
        <v>165.262</v>
      </c>
      <c r="E145" s="40">
        <v>3.03</v>
      </c>
      <c r="F145" s="40">
        <v>6.78</v>
      </c>
      <c r="G145" s="40">
        <v>9.81</v>
      </c>
      <c r="H145" s="40">
        <v>30.87</v>
      </c>
      <c r="I145" s="40">
        <v>3.65</v>
      </c>
      <c r="J145" s="40">
        <v>3.1</v>
      </c>
      <c r="K145" s="48">
        <v>6.75</v>
      </c>
      <c r="L145" s="75">
        <v>54.09</v>
      </c>
    </row>
    <row r="146" spans="1:12">
      <c r="A146" s="12" t="s">
        <v>33</v>
      </c>
      <c r="B146" s="30">
        <v>208</v>
      </c>
      <c r="C146" s="32">
        <v>3</v>
      </c>
      <c r="D146" s="32">
        <v>200.336</v>
      </c>
      <c r="E146" s="42">
        <v>4.21</v>
      </c>
      <c r="F146" s="42">
        <v>5.4</v>
      </c>
      <c r="G146" s="42">
        <v>9.6</v>
      </c>
      <c r="H146" s="42">
        <v>43.79</v>
      </c>
      <c r="I146" s="42">
        <v>6.1</v>
      </c>
      <c r="J146" s="42">
        <v>7.02</v>
      </c>
      <c r="K146" s="53">
        <v>13.11</v>
      </c>
      <c r="L146" s="76">
        <v>46.49</v>
      </c>
    </row>
    <row r="147" spans="1:12">
      <c r="A147" s="16" t="s">
        <v>34</v>
      </c>
      <c r="B147" s="21">
        <v>211</v>
      </c>
      <c r="C147" s="22">
        <v>23</v>
      </c>
      <c r="D147" s="23">
        <v>6.047</v>
      </c>
      <c r="E147" s="43">
        <v>3.7</v>
      </c>
      <c r="F147" s="43">
        <v>4.19</v>
      </c>
      <c r="G147" s="43">
        <v>7.89</v>
      </c>
      <c r="H147" s="43">
        <v>46.9</v>
      </c>
      <c r="I147" s="77">
        <v>2.12</v>
      </c>
      <c r="J147" s="43">
        <v>3.81</v>
      </c>
      <c r="K147" s="54">
        <v>5.92</v>
      </c>
      <c r="L147" s="74">
        <v>35.79</v>
      </c>
    </row>
    <row r="148" spans="1:12">
      <c r="A148" s="8" t="s">
        <v>34</v>
      </c>
      <c r="B148" s="25">
        <v>211</v>
      </c>
      <c r="C148" s="26">
        <v>20</v>
      </c>
      <c r="D148" s="27">
        <v>15.292</v>
      </c>
      <c r="E148" s="40">
        <v>2.53</v>
      </c>
      <c r="F148" s="40">
        <v>4.54</v>
      </c>
      <c r="G148" s="40">
        <v>7.06</v>
      </c>
      <c r="H148" s="40">
        <v>35.75</v>
      </c>
      <c r="I148" s="71">
        <v>1.41</v>
      </c>
      <c r="J148" s="40">
        <v>9.6</v>
      </c>
      <c r="K148" s="48">
        <v>11</v>
      </c>
      <c r="L148" s="75">
        <v>12.79</v>
      </c>
    </row>
    <row r="149" spans="1:12">
      <c r="A149" s="8" t="s">
        <v>34</v>
      </c>
      <c r="B149" s="25">
        <v>211</v>
      </c>
      <c r="C149" s="26">
        <v>16</v>
      </c>
      <c r="D149" s="27">
        <v>26.965</v>
      </c>
      <c r="E149" s="40">
        <v>3.53</v>
      </c>
      <c r="F149" s="40">
        <v>4.71</v>
      </c>
      <c r="G149" s="40">
        <v>8.24</v>
      </c>
      <c r="H149" s="40">
        <v>42.87</v>
      </c>
      <c r="I149" s="71">
        <v>2.33</v>
      </c>
      <c r="J149" s="40">
        <v>5.48</v>
      </c>
      <c r="K149" s="48">
        <v>7.81</v>
      </c>
      <c r="L149" s="75">
        <v>29.77</v>
      </c>
    </row>
    <row r="150" spans="1:12">
      <c r="A150" s="8" t="s">
        <v>34</v>
      </c>
      <c r="B150" s="25">
        <v>211</v>
      </c>
      <c r="C150" s="26">
        <v>13</v>
      </c>
      <c r="D150" s="27">
        <v>58.459</v>
      </c>
      <c r="E150" s="40">
        <v>4.04</v>
      </c>
      <c r="F150" s="40">
        <v>5.23</v>
      </c>
      <c r="G150" s="40">
        <v>9.26</v>
      </c>
      <c r="H150" s="40">
        <v>43.58</v>
      </c>
      <c r="I150" s="71">
        <v>1.72</v>
      </c>
      <c r="J150" s="40">
        <v>5.24</v>
      </c>
      <c r="K150" s="48">
        <v>6.95</v>
      </c>
      <c r="L150" s="75">
        <v>24.63</v>
      </c>
    </row>
    <row r="151" spans="1:12">
      <c r="A151" s="8" t="s">
        <v>34</v>
      </c>
      <c r="B151" s="25">
        <v>211</v>
      </c>
      <c r="C151" s="26">
        <v>11</v>
      </c>
      <c r="D151" s="27">
        <v>87.907</v>
      </c>
      <c r="E151" s="40">
        <v>4.54</v>
      </c>
      <c r="F151" s="40">
        <v>6.95</v>
      </c>
      <c r="G151" s="40">
        <v>11.49</v>
      </c>
      <c r="H151" s="40">
        <v>39.51</v>
      </c>
      <c r="I151" s="40">
        <v>3.65</v>
      </c>
      <c r="J151" s="40">
        <v>4.17</v>
      </c>
      <c r="K151" s="48">
        <v>7.81</v>
      </c>
      <c r="L151" s="75">
        <v>46.71</v>
      </c>
    </row>
    <row r="152" spans="1:12">
      <c r="A152" s="8" t="s">
        <v>34</v>
      </c>
      <c r="B152" s="25">
        <v>211</v>
      </c>
      <c r="C152" s="26">
        <v>9</v>
      </c>
      <c r="D152" s="27">
        <v>116.912</v>
      </c>
      <c r="E152" s="40">
        <v>5.21</v>
      </c>
      <c r="F152" s="40">
        <v>9.03</v>
      </c>
      <c r="G152" s="40">
        <v>14.24</v>
      </c>
      <c r="H152" s="40">
        <v>36.62</v>
      </c>
      <c r="I152" s="40">
        <v>2.73</v>
      </c>
      <c r="J152" s="40">
        <v>6.39</v>
      </c>
      <c r="K152" s="48">
        <v>9.12</v>
      </c>
      <c r="L152" s="75">
        <v>29.96</v>
      </c>
    </row>
    <row r="153" spans="1:12">
      <c r="A153" s="8" t="s">
        <v>34</v>
      </c>
      <c r="B153" s="25">
        <v>211</v>
      </c>
      <c r="C153" s="26">
        <v>7</v>
      </c>
      <c r="D153" s="27">
        <v>146.307</v>
      </c>
      <c r="E153" s="40">
        <v>3.7</v>
      </c>
      <c r="F153" s="40">
        <v>11.79</v>
      </c>
      <c r="G153" s="40">
        <v>15.48</v>
      </c>
      <c r="H153" s="40">
        <v>23.89</v>
      </c>
      <c r="I153" s="40">
        <v>2.84</v>
      </c>
      <c r="J153" s="40">
        <v>8.04</v>
      </c>
      <c r="K153" s="48">
        <v>10.87</v>
      </c>
      <c r="L153" s="75">
        <v>26.06</v>
      </c>
    </row>
    <row r="154" spans="1:12">
      <c r="A154" s="8" t="s">
        <v>34</v>
      </c>
      <c r="B154" s="25">
        <v>211</v>
      </c>
      <c r="C154" s="26">
        <v>5</v>
      </c>
      <c r="D154" s="27">
        <v>174.287</v>
      </c>
      <c r="E154" s="40">
        <v>2.53</v>
      </c>
      <c r="F154" s="40">
        <v>5.75</v>
      </c>
      <c r="G154" s="40">
        <v>8.27</v>
      </c>
      <c r="H154" s="40">
        <v>30.52</v>
      </c>
      <c r="I154" s="71">
        <v>0.7</v>
      </c>
      <c r="J154" s="40">
        <v>6.26</v>
      </c>
      <c r="K154" s="48">
        <v>6.95</v>
      </c>
      <c r="L154" s="75">
        <v>9.98</v>
      </c>
    </row>
    <row r="155" spans="1:12">
      <c r="A155" s="12" t="s">
        <v>34</v>
      </c>
      <c r="B155" s="30">
        <v>211</v>
      </c>
      <c r="C155" s="33">
        <v>3</v>
      </c>
      <c r="D155" s="32">
        <v>199.74</v>
      </c>
      <c r="E155" s="42">
        <v>3.03</v>
      </c>
      <c r="F155" s="42">
        <v>5.4</v>
      </c>
      <c r="G155" s="42">
        <v>8.43</v>
      </c>
      <c r="H155" s="42">
        <v>35.93</v>
      </c>
      <c r="I155" s="72">
        <v>2.12</v>
      </c>
      <c r="J155" s="42">
        <v>6.73</v>
      </c>
      <c r="K155" s="53">
        <v>8.85</v>
      </c>
      <c r="L155" s="76">
        <v>23.95</v>
      </c>
    </row>
    <row r="156" spans="1:12">
      <c r="A156" s="62"/>
      <c r="B156" s="62"/>
      <c r="C156" s="62"/>
      <c r="D156" s="62"/>
      <c r="E156" s="62"/>
      <c r="F156" s="62"/>
      <c r="G156" s="62"/>
      <c r="H156" s="62"/>
      <c r="I156" s="62"/>
      <c r="J156" s="62"/>
      <c r="K156" s="62"/>
      <c r="L156" s="62"/>
    </row>
    <row r="157" spans="1:12">
      <c r="A157" s="63"/>
      <c r="B157" s="64"/>
      <c r="D157" s="65"/>
      <c r="E157" s="67"/>
      <c r="F157" s="67"/>
      <c r="G157" s="67"/>
      <c r="H157" s="67"/>
      <c r="I157" s="67"/>
      <c r="J157" s="67"/>
      <c r="K157" s="68"/>
      <c r="L157" s="68"/>
    </row>
    <row r="158" spans="1:12">
      <c r="A158" s="62"/>
      <c r="B158" s="62"/>
      <c r="C158" s="62"/>
      <c r="D158" s="62"/>
      <c r="E158" s="62"/>
      <c r="F158" s="62"/>
      <c r="G158" s="62"/>
      <c r="H158" s="62"/>
      <c r="I158" s="62"/>
      <c r="J158" s="62"/>
      <c r="K158" s="62"/>
      <c r="L158" s="62"/>
    </row>
    <row r="159" spans="1:12">
      <c r="A159" s="62"/>
      <c r="B159" s="62"/>
      <c r="C159" s="62"/>
      <c r="D159" s="62"/>
      <c r="E159" s="62"/>
      <c r="F159" s="62"/>
      <c r="G159" s="62"/>
      <c r="H159" s="62"/>
      <c r="I159" s="62"/>
      <c r="J159" s="62"/>
      <c r="K159" s="62"/>
      <c r="L159" s="62"/>
    </row>
    <row r="160" spans="1:12">
      <c r="A160" s="62"/>
      <c r="B160" s="62"/>
      <c r="C160" s="62"/>
      <c r="D160" s="62"/>
      <c r="E160" s="62"/>
      <c r="F160" s="62"/>
      <c r="G160" s="62"/>
      <c r="H160" s="62"/>
      <c r="I160" s="62"/>
      <c r="J160" s="62"/>
      <c r="K160" s="62"/>
      <c r="L160" s="62"/>
    </row>
    <row r="161" spans="1:12">
      <c r="A161" s="62"/>
      <c r="B161" s="62"/>
      <c r="C161" s="62"/>
      <c r="D161" s="62"/>
      <c r="E161" s="62"/>
      <c r="F161" s="62"/>
      <c r="G161" s="62"/>
      <c r="H161" s="62"/>
      <c r="I161" s="62"/>
      <c r="J161" s="62"/>
      <c r="K161" s="62"/>
      <c r="L161" s="62"/>
    </row>
    <row r="162" spans="1:12">
      <c r="A162" s="62"/>
      <c r="B162" s="62"/>
      <c r="C162" s="62"/>
      <c r="D162" s="62"/>
      <c r="E162" s="62"/>
      <c r="F162" s="62"/>
      <c r="G162" s="62"/>
      <c r="H162" s="62"/>
      <c r="I162" s="62"/>
      <c r="J162" s="62"/>
      <c r="K162" s="62"/>
      <c r="L162" s="62"/>
    </row>
    <row r="163" spans="1:12">
      <c r="A163" s="62"/>
      <c r="B163" s="62"/>
      <c r="C163" s="62"/>
      <c r="D163" s="62"/>
      <c r="E163" s="62"/>
      <c r="F163" s="62"/>
      <c r="G163" s="62"/>
      <c r="H163" s="62"/>
      <c r="I163" s="62"/>
      <c r="J163" s="62"/>
      <c r="K163" s="62"/>
      <c r="L163" s="62"/>
    </row>
    <row r="164" spans="1:12">
      <c r="A164" s="62"/>
      <c r="B164" s="62"/>
      <c r="C164" s="62"/>
      <c r="D164" s="62"/>
      <c r="E164" s="62"/>
      <c r="F164" s="62"/>
      <c r="G164" s="62"/>
      <c r="H164" s="62"/>
      <c r="I164" s="62"/>
      <c r="J164" s="62"/>
      <c r="K164" s="62"/>
      <c r="L164" s="62"/>
    </row>
    <row r="165" spans="1:12">
      <c r="A165" s="62"/>
      <c r="B165" s="62"/>
      <c r="C165" s="62"/>
      <c r="D165" s="62"/>
      <c r="E165" s="62"/>
      <c r="F165" s="62"/>
      <c r="G165" s="62"/>
      <c r="H165" s="62"/>
      <c r="I165" s="62"/>
      <c r="J165" s="62"/>
      <c r="K165" s="62"/>
      <c r="L165" s="62"/>
    </row>
    <row r="166" spans="1:12">
      <c r="A166" s="62"/>
      <c r="B166" s="62"/>
      <c r="C166" s="62"/>
      <c r="D166" s="62"/>
      <c r="E166" s="62"/>
      <c r="F166" s="62"/>
      <c r="G166" s="62"/>
      <c r="H166" s="62"/>
      <c r="I166" s="62"/>
      <c r="J166" s="62"/>
      <c r="K166" s="62"/>
      <c r="L166" s="62"/>
    </row>
    <row r="167" spans="1:12">
      <c r="A167" s="62"/>
      <c r="B167" s="62"/>
      <c r="C167" s="62"/>
      <c r="D167" s="62"/>
      <c r="E167" s="62"/>
      <c r="F167" s="62"/>
      <c r="G167" s="62"/>
      <c r="H167" s="62"/>
      <c r="I167" s="62"/>
      <c r="J167" s="62"/>
      <c r="K167" s="62"/>
      <c r="L167" s="62"/>
    </row>
    <row r="168" spans="1:12">
      <c r="A168" s="62"/>
      <c r="B168" s="62"/>
      <c r="C168" s="62"/>
      <c r="D168" s="62"/>
      <c r="E168" s="62"/>
      <c r="F168" s="62"/>
      <c r="G168" s="62"/>
      <c r="H168" s="62"/>
      <c r="I168" s="62"/>
      <c r="J168" s="62"/>
      <c r="K168" s="62"/>
      <c r="L168" s="62"/>
    </row>
    <row r="169" spans="1:12">
      <c r="A169" s="62"/>
      <c r="B169" s="62"/>
      <c r="C169" s="62"/>
      <c r="D169" s="62"/>
      <c r="E169" s="62"/>
      <c r="F169" s="62"/>
      <c r="G169" s="62"/>
      <c r="H169" s="62"/>
      <c r="I169" s="62"/>
      <c r="J169" s="62"/>
      <c r="K169" s="62"/>
      <c r="L169" s="62"/>
    </row>
    <row r="170" spans="1:12">
      <c r="A170" s="62"/>
      <c r="B170" s="62"/>
      <c r="C170" s="62"/>
      <c r="D170" s="62"/>
      <c r="E170" s="62"/>
      <c r="F170" s="62"/>
      <c r="G170" s="62"/>
      <c r="H170" s="62"/>
      <c r="I170" s="62"/>
      <c r="J170" s="62"/>
      <c r="K170" s="62"/>
      <c r="L170" s="62"/>
    </row>
    <row r="171" spans="1:12">
      <c r="A171" s="62"/>
      <c r="B171" s="62"/>
      <c r="C171" s="62"/>
      <c r="D171" s="62"/>
      <c r="E171" s="62"/>
      <c r="F171" s="62"/>
      <c r="G171" s="62"/>
      <c r="H171" s="62"/>
      <c r="I171" s="62"/>
      <c r="J171" s="62"/>
      <c r="K171" s="62"/>
      <c r="L171" s="62"/>
    </row>
    <row r="172" spans="1:12">
      <c r="A172" s="62"/>
      <c r="B172" s="62"/>
      <c r="C172" s="62"/>
      <c r="D172" s="62"/>
      <c r="E172" s="62"/>
      <c r="F172" s="62"/>
      <c r="G172" s="62"/>
      <c r="H172" s="62"/>
      <c r="I172" s="62"/>
      <c r="J172" s="62"/>
      <c r="K172" s="62"/>
      <c r="L172" s="62"/>
    </row>
    <row r="173" spans="1:12">
      <c r="A173" s="62"/>
      <c r="B173" s="62"/>
      <c r="C173" s="62"/>
      <c r="D173" s="62"/>
      <c r="E173" s="62"/>
      <c r="F173" s="62"/>
      <c r="G173" s="62"/>
      <c r="H173" s="62"/>
      <c r="I173" s="62"/>
      <c r="J173" s="62"/>
      <c r="K173" s="62"/>
      <c r="L173" s="62"/>
    </row>
    <row r="174" spans="1:12">
      <c r="A174" s="62"/>
      <c r="B174" s="62"/>
      <c r="C174" s="62"/>
      <c r="D174" s="62"/>
      <c r="E174" s="62"/>
      <c r="F174" s="62"/>
      <c r="G174" s="62"/>
      <c r="H174" s="62"/>
      <c r="I174" s="62"/>
      <c r="J174" s="62"/>
      <c r="K174" s="62"/>
      <c r="L174" s="62"/>
    </row>
    <row r="175" ht="15" customHeight="1" spans="1:12">
      <c r="A175" s="62"/>
      <c r="B175" s="62"/>
      <c r="C175" s="62"/>
      <c r="D175" s="62"/>
      <c r="E175" s="62"/>
      <c r="F175" s="62"/>
      <c r="G175" s="62"/>
      <c r="H175" s="62"/>
      <c r="I175" s="62"/>
      <c r="J175" s="62"/>
      <c r="K175" s="62"/>
      <c r="L175" s="62"/>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182"/>
  <sheetViews>
    <sheetView workbookViewId="0">
      <selection activeCell="AB10" sqref="AB10"/>
    </sheetView>
  </sheetViews>
  <sheetFormatPr defaultColWidth="9" defaultRowHeight="13.5"/>
  <cols>
    <col min="1" max="1" width="7.28333333333333" style="1" customWidth="1"/>
    <col min="2" max="2" width="4.425" style="1" customWidth="1"/>
    <col min="3" max="3" width="6.425" style="1" customWidth="1"/>
    <col min="4" max="4" width="5.56666666666667" style="1" customWidth="1"/>
    <col min="5" max="5" width="12.2833333333333" style="2" customWidth="1"/>
    <col min="6" max="6" width="10.8583333333333" style="3" customWidth="1"/>
    <col min="7" max="7" width="10.8583333333333" style="2" customWidth="1"/>
    <col min="8" max="8" width="13.5666666666667" style="2" customWidth="1"/>
    <col min="9" max="10" width="10.8583333333333" style="3" customWidth="1"/>
    <col min="11" max="11" width="13" customWidth="1"/>
    <col min="12" max="17" width="12.1416666666667" customWidth="1"/>
    <col min="18" max="19" width="14.2833333333333" customWidth="1"/>
    <col min="20" max="20" width="12.1416666666667" customWidth="1"/>
    <col min="21" max="22" width="10.5666666666667" customWidth="1"/>
    <col min="23" max="23" width="11.8583333333333" customWidth="1"/>
    <col min="24" max="24" width="10.5666666666667" customWidth="1"/>
    <col min="26" max="26" width="14.2833333333333" customWidth="1"/>
  </cols>
  <sheetData>
    <row r="1" ht="54.75" spans="1:32">
      <c r="A1" s="4" t="s">
        <v>5</v>
      </c>
      <c r="B1" s="5" t="s">
        <v>6</v>
      </c>
      <c r="C1" s="6" t="s">
        <v>7</v>
      </c>
      <c r="D1" s="7" t="s">
        <v>8</v>
      </c>
      <c r="E1" s="38" t="s">
        <v>9</v>
      </c>
      <c r="F1" s="38" t="s">
        <v>10</v>
      </c>
      <c r="G1" s="38" t="s">
        <v>11</v>
      </c>
      <c r="H1" s="39" t="s">
        <v>13</v>
      </c>
      <c r="I1" s="39" t="s">
        <v>14</v>
      </c>
      <c r="J1" s="39" t="s">
        <v>15</v>
      </c>
      <c r="K1" s="46"/>
      <c r="L1" s="47" t="s">
        <v>35</v>
      </c>
      <c r="M1" s="47" t="s">
        <v>36</v>
      </c>
      <c r="N1" s="47" t="s">
        <v>37</v>
      </c>
      <c r="O1" s="55" t="s">
        <v>38</v>
      </c>
      <c r="P1" s="55" t="s">
        <v>39</v>
      </c>
      <c r="Q1" s="55" t="s">
        <v>40</v>
      </c>
      <c r="S1" s="46" t="s">
        <v>41</v>
      </c>
      <c r="T1" s="47" t="s">
        <v>35</v>
      </c>
      <c r="U1" s="47" t="s">
        <v>36</v>
      </c>
      <c r="V1" s="47" t="s">
        <v>42</v>
      </c>
      <c r="W1" s="55" t="s">
        <v>43</v>
      </c>
      <c r="X1" s="55" t="s">
        <v>44</v>
      </c>
      <c r="Y1" s="55" t="s">
        <v>45</v>
      </c>
      <c r="Z1" s="46" t="s">
        <v>46</v>
      </c>
      <c r="AA1" s="47" t="s">
        <v>47</v>
      </c>
      <c r="AB1" s="47" t="s">
        <v>48</v>
      </c>
      <c r="AC1" s="47" t="s">
        <v>42</v>
      </c>
      <c r="AD1" s="55" t="s">
        <v>43</v>
      </c>
      <c r="AE1" s="55" t="s">
        <v>44</v>
      </c>
      <c r="AF1" s="55" t="s">
        <v>45</v>
      </c>
    </row>
    <row r="2" spans="1:29">
      <c r="A2" s="8" t="s">
        <v>17</v>
      </c>
      <c r="B2" s="9">
        <v>5</v>
      </c>
      <c r="C2" s="10">
        <v>20</v>
      </c>
      <c r="D2" s="11">
        <v>9.042</v>
      </c>
      <c r="E2" s="40">
        <v>18.58</v>
      </c>
      <c r="F2" s="40">
        <v>56.64</v>
      </c>
      <c r="G2" s="40">
        <v>75.22</v>
      </c>
      <c r="H2" s="40">
        <v>4.605</v>
      </c>
      <c r="I2" s="40">
        <v>7.52</v>
      </c>
      <c r="J2" s="48">
        <v>12.125</v>
      </c>
      <c r="K2" s="46" t="s">
        <v>49</v>
      </c>
      <c r="L2" s="49">
        <f>((D2*E2)/1000)+L3</f>
        <v>1.24302945</v>
      </c>
      <c r="M2" s="49">
        <f>((D2*F2)/1000)+M3</f>
        <v>2.51912156</v>
      </c>
      <c r="N2" s="49">
        <f>((D2*G2)/1000)+N3</f>
        <v>3.761601775</v>
      </c>
      <c r="O2" s="56">
        <f>((D2*H2)/1000)+O3</f>
        <v>1.5723186625</v>
      </c>
      <c r="P2" s="56">
        <f>((D2*I2)/1000)+P3</f>
        <v>1.374602515</v>
      </c>
      <c r="Q2" s="56">
        <f>((D2*J2)/1000)+Q3</f>
        <v>2.9462307475</v>
      </c>
      <c r="S2" s="46">
        <v>1</v>
      </c>
      <c r="T2" s="49">
        <v>1.24302945</v>
      </c>
      <c r="U2" s="49">
        <v>2.51912156</v>
      </c>
      <c r="V2" s="49">
        <v>3.761601775</v>
      </c>
      <c r="W2" s="56">
        <v>1.5723186625</v>
      </c>
      <c r="X2" s="56">
        <v>1.374602515</v>
      </c>
      <c r="Y2" s="56">
        <v>2.9462307475</v>
      </c>
      <c r="AA2" s="57"/>
      <c r="AB2" s="57"/>
      <c r="AC2" s="57"/>
    </row>
    <row r="3" spans="1:29">
      <c r="A3" s="8" t="s">
        <v>17</v>
      </c>
      <c r="B3" s="9">
        <v>5</v>
      </c>
      <c r="C3" s="10">
        <v>15</v>
      </c>
      <c r="D3" s="11">
        <v>24.193</v>
      </c>
      <c r="E3" s="41">
        <v>1.98</v>
      </c>
      <c r="F3" s="40">
        <v>15.66</v>
      </c>
      <c r="G3" s="40">
        <v>17.64</v>
      </c>
      <c r="H3" s="40">
        <v>2.91</v>
      </c>
      <c r="I3" s="40">
        <v>8.32</v>
      </c>
      <c r="J3" s="48">
        <v>11.23</v>
      </c>
      <c r="K3" s="50"/>
      <c r="L3" s="51">
        <f t="shared" ref="L3:L7" si="0">(0.5*(D3-D2)*(E2+E3)/1000)+L4</f>
        <v>1.07502909</v>
      </c>
      <c r="M3" s="51">
        <f t="shared" ref="M3:M7" si="1">(0.5*(D3-D2)*(F2+F3)/1000)+M4</f>
        <v>2.00698268</v>
      </c>
      <c r="N3" s="51">
        <f>(0.5*(D3-D2)*(G2+G3)/1000)+N4</f>
        <v>3.081462535</v>
      </c>
      <c r="O3" s="51">
        <f t="shared" ref="O3:O7" si="2">(0.5*(D3-D2)*(H2+H3)/1000)+O4</f>
        <v>1.5306802525</v>
      </c>
      <c r="P3" s="51">
        <f t="shared" ref="P3:P7" si="3">(0.5*(D3-D2)*(I3+I2)/1000)+P4</f>
        <v>1.306606675</v>
      </c>
      <c r="Q3" s="51">
        <f t="shared" ref="Q3:Q7" si="4">(0.5*(D3-D2)*(J2+J3)/1000)+Q4</f>
        <v>2.8365964975</v>
      </c>
      <c r="S3" s="46">
        <v>2</v>
      </c>
      <c r="T3" s="49">
        <v>0.38674896</v>
      </c>
      <c r="U3" s="49">
        <v>3.56252395</v>
      </c>
      <c r="V3" s="49">
        <v>3.94872953</v>
      </c>
      <c r="W3" s="56">
        <v>0.571300755</v>
      </c>
      <c r="X3" s="56">
        <v>7.309982025</v>
      </c>
      <c r="Y3" s="56">
        <v>7.880856705</v>
      </c>
      <c r="AA3" s="57"/>
      <c r="AB3" s="57"/>
      <c r="AC3" s="57"/>
    </row>
    <row r="4" spans="1:29">
      <c r="A4" s="8" t="s">
        <v>17</v>
      </c>
      <c r="B4" s="9">
        <v>5</v>
      </c>
      <c r="C4" s="10">
        <v>13</v>
      </c>
      <c r="D4" s="11">
        <v>34.869</v>
      </c>
      <c r="E4" s="41">
        <v>1.98</v>
      </c>
      <c r="F4" s="40">
        <v>28.19</v>
      </c>
      <c r="G4" s="40">
        <v>30.17</v>
      </c>
      <c r="H4" s="40">
        <v>1.88</v>
      </c>
      <c r="I4" s="40">
        <v>14.64</v>
      </c>
      <c r="J4" s="48">
        <v>16.51</v>
      </c>
      <c r="K4" s="50"/>
      <c r="L4" s="51">
        <f t="shared" si="0"/>
        <v>0.91927681</v>
      </c>
      <c r="M4" s="51">
        <f t="shared" si="1"/>
        <v>1.45927403</v>
      </c>
      <c r="N4" s="51">
        <f t="shared" ref="N4:N7" si="5">(0.5*(D4-D3)*(G3+G4)/1000)+N5</f>
        <v>2.378001605</v>
      </c>
      <c r="O4" s="51">
        <f t="shared" si="2"/>
        <v>1.47375037</v>
      </c>
      <c r="P4" s="51">
        <f t="shared" si="3"/>
        <v>1.186610755</v>
      </c>
      <c r="Q4" s="51">
        <f t="shared" si="4"/>
        <v>2.659670695</v>
      </c>
      <c r="S4" s="46">
        <v>3</v>
      </c>
      <c r="T4" s="49">
        <v>0.42693919</v>
      </c>
      <c r="U4" s="49">
        <v>1.830148835</v>
      </c>
      <c r="V4" s="49">
        <v>2.25641727</v>
      </c>
      <c r="W4" s="56">
        <v>0.50286482</v>
      </c>
      <c r="X4" s="56">
        <v>1.308625745</v>
      </c>
      <c r="Y4" s="56">
        <v>1.811148165</v>
      </c>
      <c r="AA4" s="57"/>
      <c r="AB4" s="57"/>
      <c r="AC4" s="57"/>
    </row>
    <row r="5" spans="1:29">
      <c r="A5" s="8" t="s">
        <v>17</v>
      </c>
      <c r="B5" s="9">
        <v>5</v>
      </c>
      <c r="C5" s="10">
        <v>11</v>
      </c>
      <c r="D5" s="11">
        <v>52.432</v>
      </c>
      <c r="E5" s="40">
        <v>5.55</v>
      </c>
      <c r="F5" s="40">
        <v>20.68</v>
      </c>
      <c r="G5" s="40">
        <v>26.22</v>
      </c>
      <c r="H5" s="40">
        <v>3.6</v>
      </c>
      <c r="I5" s="40">
        <v>11.31</v>
      </c>
      <c r="J5" s="48">
        <v>14.9</v>
      </c>
      <c r="K5" s="52"/>
      <c r="L5" s="51">
        <f t="shared" si="0"/>
        <v>0.89813833</v>
      </c>
      <c r="M5" s="51">
        <f t="shared" si="1"/>
        <v>1.22520273</v>
      </c>
      <c r="N5" s="51">
        <f t="shared" si="5"/>
        <v>2.122791825</v>
      </c>
      <c r="O5" s="51">
        <f t="shared" si="2"/>
        <v>1.44818135</v>
      </c>
      <c r="P5" s="51">
        <f t="shared" si="3"/>
        <v>1.064050275</v>
      </c>
      <c r="Q5" s="51">
        <f t="shared" si="4"/>
        <v>2.511594575</v>
      </c>
      <c r="S5" s="46" t="s">
        <v>50</v>
      </c>
      <c r="T5" s="49">
        <v>0.25752523</v>
      </c>
      <c r="U5" s="49">
        <v>1.832987415</v>
      </c>
      <c r="V5" s="49">
        <v>2.089683535</v>
      </c>
      <c r="W5" s="56">
        <v>0.30646201</v>
      </c>
      <c r="X5" s="56">
        <v>1.500865745</v>
      </c>
      <c r="Y5" s="56">
        <v>1.806734935</v>
      </c>
      <c r="AA5" s="57"/>
      <c r="AB5" s="57"/>
      <c r="AC5" s="57"/>
    </row>
    <row r="6" spans="1:29">
      <c r="A6" s="8" t="s">
        <v>17</v>
      </c>
      <c r="B6" s="9">
        <v>5</v>
      </c>
      <c r="C6" s="10">
        <v>9</v>
      </c>
      <c r="D6" s="11">
        <v>71.046</v>
      </c>
      <c r="E6" s="41">
        <v>2.83</v>
      </c>
      <c r="F6" s="40">
        <v>16.2</v>
      </c>
      <c r="G6" s="40">
        <v>19.03</v>
      </c>
      <c r="H6" s="40">
        <v>2.83</v>
      </c>
      <c r="I6" s="40">
        <v>12.09</v>
      </c>
      <c r="J6" s="48">
        <v>14.92</v>
      </c>
      <c r="K6" s="50"/>
      <c r="L6" s="51">
        <f t="shared" si="0"/>
        <v>0.832013635</v>
      </c>
      <c r="M6" s="51">
        <f t="shared" si="1"/>
        <v>0.796050825</v>
      </c>
      <c r="N6" s="51">
        <f t="shared" si="5"/>
        <v>1.62760304</v>
      </c>
      <c r="O6" s="51">
        <f t="shared" si="2"/>
        <v>1.40005873</v>
      </c>
      <c r="P6" s="51">
        <f t="shared" si="3"/>
        <v>0.83617035</v>
      </c>
      <c r="Q6" s="51">
        <f t="shared" si="4"/>
        <v>2.23576766</v>
      </c>
      <c r="S6" s="46">
        <v>4</v>
      </c>
      <c r="T6" s="49">
        <v>1.058387465</v>
      </c>
      <c r="U6" s="49">
        <v>2.244986535</v>
      </c>
      <c r="V6" s="49">
        <v>3.302798545</v>
      </c>
      <c r="W6" s="56">
        <v>0.96723074</v>
      </c>
      <c r="X6" s="56">
        <v>1.313932955</v>
      </c>
      <c r="Y6" s="56">
        <v>2.280841875</v>
      </c>
      <c r="AA6" s="57"/>
      <c r="AB6" s="57"/>
      <c r="AC6" s="57"/>
    </row>
    <row r="7" spans="1:29">
      <c r="A7" s="8" t="s">
        <v>17</v>
      </c>
      <c r="B7" s="9">
        <v>5</v>
      </c>
      <c r="C7" s="10">
        <v>5</v>
      </c>
      <c r="D7" s="11">
        <v>105.794</v>
      </c>
      <c r="E7" s="40">
        <v>20.48</v>
      </c>
      <c r="F7" s="40">
        <v>2.24</v>
      </c>
      <c r="G7" s="40">
        <v>22.71</v>
      </c>
      <c r="H7" s="40">
        <v>38.51</v>
      </c>
      <c r="I7" s="40">
        <v>6.6</v>
      </c>
      <c r="J7" s="48">
        <v>45.1</v>
      </c>
      <c r="K7" s="50"/>
      <c r="L7" s="51">
        <f t="shared" si="0"/>
        <v>0.754020975</v>
      </c>
      <c r="M7" s="51">
        <f t="shared" si="1"/>
        <v>0.452808665</v>
      </c>
      <c r="N7" s="51">
        <f t="shared" si="5"/>
        <v>1.20646129</v>
      </c>
      <c r="O7" s="51">
        <f t="shared" si="2"/>
        <v>1.34021472</v>
      </c>
      <c r="P7" s="51">
        <f t="shared" si="3"/>
        <v>0.61838655</v>
      </c>
      <c r="Q7" s="51">
        <f t="shared" si="4"/>
        <v>1.95823292</v>
      </c>
      <c r="S7" s="46">
        <v>5</v>
      </c>
      <c r="T7" s="49">
        <v>0.506289345</v>
      </c>
      <c r="U7" s="49">
        <v>3.60131474</v>
      </c>
      <c r="V7" s="49">
        <v>4.10694458</v>
      </c>
      <c r="W7" s="56">
        <v>0.63135243</v>
      </c>
      <c r="X7" s="56">
        <v>1.706517395</v>
      </c>
      <c r="Y7" s="56">
        <v>2.337124045</v>
      </c>
      <c r="AA7" s="57"/>
      <c r="AB7" s="57"/>
      <c r="AC7" s="57"/>
    </row>
    <row r="8" ht="14.25" spans="1:29">
      <c r="A8" s="12" t="s">
        <v>17</v>
      </c>
      <c r="B8" s="13">
        <v>5</v>
      </c>
      <c r="C8" s="14">
        <v>3</v>
      </c>
      <c r="D8" s="15">
        <v>125.255</v>
      </c>
      <c r="E8" s="42">
        <v>15.39</v>
      </c>
      <c r="F8" s="42">
        <v>11.37</v>
      </c>
      <c r="G8" s="42">
        <v>26.75</v>
      </c>
      <c r="H8" s="42">
        <v>25.41</v>
      </c>
      <c r="I8" s="42">
        <v>23.58</v>
      </c>
      <c r="J8" s="53">
        <v>48.98</v>
      </c>
      <c r="K8" s="50"/>
      <c r="L8" s="51">
        <f>(0.5*(D8-D7)*(E7+E8)/1000)</f>
        <v>0.349033035</v>
      </c>
      <c r="M8" s="51">
        <f>(0.5*(D8-D7)*(F7+F8)/1000)</f>
        <v>0.132432105</v>
      </c>
      <c r="N8" s="51">
        <f>(0.5*(D8-D7)*(G7+G8)/1000)</f>
        <v>0.48127053</v>
      </c>
      <c r="O8" s="51">
        <f>(0.5*(D8-D7)*(H7+H8)/1000)</f>
        <v>0.62197356</v>
      </c>
      <c r="P8" s="51">
        <f>(0.5*(D8-D7)*(I8+I7)/1000)</f>
        <v>0.29366649</v>
      </c>
      <c r="Q8" s="51">
        <f>(0.5*(D8-D7)*(J7+J8)/1000)</f>
        <v>0.91544544</v>
      </c>
      <c r="S8" s="46">
        <v>6</v>
      </c>
      <c r="T8" s="49">
        <v>0.697090865</v>
      </c>
      <c r="U8" s="49">
        <v>1.79653818</v>
      </c>
      <c r="V8" s="49">
        <v>2.49266036</v>
      </c>
      <c r="W8" s="56">
        <v>1.034365355</v>
      </c>
      <c r="X8" s="56">
        <v>2.10213115</v>
      </c>
      <c r="Y8" s="56">
        <v>3.13601502</v>
      </c>
      <c r="AA8" s="57"/>
      <c r="AB8" s="57"/>
      <c r="AC8" s="57"/>
    </row>
    <row r="9" spans="1:29">
      <c r="A9" s="16" t="s">
        <v>18</v>
      </c>
      <c r="B9" s="17">
        <v>9</v>
      </c>
      <c r="C9" s="18">
        <v>23</v>
      </c>
      <c r="D9" s="19">
        <v>5.363</v>
      </c>
      <c r="E9" s="43">
        <v>2.66</v>
      </c>
      <c r="F9" s="43">
        <v>36.6</v>
      </c>
      <c r="G9" s="43">
        <v>39.26</v>
      </c>
      <c r="H9" s="43">
        <v>4.21</v>
      </c>
      <c r="I9" s="43">
        <v>18.23</v>
      </c>
      <c r="J9" s="54">
        <v>22.43</v>
      </c>
      <c r="K9" s="46" t="s">
        <v>51</v>
      </c>
      <c r="L9" s="49">
        <f>((D9*E9)/1000)+L10</f>
        <v>0.38674896</v>
      </c>
      <c r="M9" s="49">
        <f>((D9*F9)/1000)+M10</f>
        <v>3.56252395</v>
      </c>
      <c r="N9" s="49">
        <f>((D9*G9)/1000)+N10</f>
        <v>3.94872953</v>
      </c>
      <c r="O9" s="56">
        <f>((D9*H9)/1000)+O10</f>
        <v>0.571300755</v>
      </c>
      <c r="P9" s="56">
        <f>((D9*I9)/1000)+P10</f>
        <v>7.309982025</v>
      </c>
      <c r="Q9" s="56">
        <f>((D9*J9)/1000)+Q10</f>
        <v>7.880856705</v>
      </c>
      <c r="S9" s="46">
        <v>7</v>
      </c>
      <c r="T9" s="49">
        <v>0.394854670752925</v>
      </c>
      <c r="U9" s="49">
        <v>1.94773715162961</v>
      </c>
      <c r="V9" s="49">
        <v>2.34134182238254</v>
      </c>
      <c r="W9" s="56">
        <v>0.546777872211071</v>
      </c>
      <c r="X9" s="56">
        <v>1.2125219449559</v>
      </c>
      <c r="Y9" s="56">
        <v>1.75880776753105</v>
      </c>
      <c r="AA9" s="57"/>
      <c r="AB9" s="57"/>
      <c r="AC9" s="57"/>
    </row>
    <row r="10" spans="1:29">
      <c r="A10" s="8" t="s">
        <v>18</v>
      </c>
      <c r="B10" s="9">
        <v>9</v>
      </c>
      <c r="C10" s="10">
        <v>20</v>
      </c>
      <c r="D10" s="11">
        <v>8.531</v>
      </c>
      <c r="E10" s="40">
        <v>2.66</v>
      </c>
      <c r="F10" s="40">
        <v>33.02</v>
      </c>
      <c r="G10" s="40">
        <v>35.68</v>
      </c>
      <c r="H10" s="40">
        <v>3.34</v>
      </c>
      <c r="I10" s="40">
        <v>16.45</v>
      </c>
      <c r="J10" s="48">
        <v>19.79</v>
      </c>
      <c r="K10" s="50"/>
      <c r="L10" s="51">
        <f t="shared" ref="L10:L14" si="6">(0.5*(D10-D9)*(E9+E10)/1000)+L11</f>
        <v>0.37248338</v>
      </c>
      <c r="M10" s="51">
        <f t="shared" ref="M10:M14" si="7">(0.5*(D10-D9)*(F9+F10)/1000)+M11</f>
        <v>3.36623815</v>
      </c>
      <c r="N10" s="51">
        <f>(0.5*(D10-D9)*(G9+G10)/1000)+N11</f>
        <v>3.73817815</v>
      </c>
      <c r="O10" s="51">
        <f t="shared" ref="O10:O14" si="8">(0.5*(D10-D9)*(H9+H10)/1000)+O11</f>
        <v>0.548722525</v>
      </c>
      <c r="P10" s="51">
        <f t="shared" ref="P10:P14" si="9">(0.5*(D10-D9)*(I10+I9)/1000)+P11</f>
        <v>7.212214535</v>
      </c>
      <c r="Q10" s="51">
        <f t="shared" ref="Q10:Q14" si="10">(0.5*(D10-D9)*(J9+J10)/1000)+Q11</f>
        <v>7.760564615</v>
      </c>
      <c r="S10" s="46">
        <v>8</v>
      </c>
      <c r="T10" s="49">
        <v>0.389357768995387</v>
      </c>
      <c r="U10" s="49">
        <v>1.11886198149019</v>
      </c>
      <c r="V10" s="49">
        <v>1.50722566048558</v>
      </c>
      <c r="W10" s="56">
        <v>0.34509729802007</v>
      </c>
      <c r="X10" s="56">
        <v>1.03847908067186</v>
      </c>
      <c r="Y10" s="56">
        <v>1.38295005869193</v>
      </c>
      <c r="AA10" s="57"/>
      <c r="AB10" s="57"/>
      <c r="AC10" s="57"/>
    </row>
    <row r="11" spans="1:29">
      <c r="A11" s="8" t="s">
        <v>18</v>
      </c>
      <c r="B11" s="9">
        <v>9</v>
      </c>
      <c r="C11" s="10">
        <v>15</v>
      </c>
      <c r="D11" s="11">
        <v>23.871</v>
      </c>
      <c r="E11" s="40">
        <v>2.83</v>
      </c>
      <c r="F11" s="40">
        <v>34.28</v>
      </c>
      <c r="G11" s="40">
        <v>37.11</v>
      </c>
      <c r="H11" s="40">
        <v>5.15</v>
      </c>
      <c r="I11" s="40">
        <v>51.67</v>
      </c>
      <c r="J11" s="48">
        <v>56.82</v>
      </c>
      <c r="K11" s="50"/>
      <c r="L11" s="51">
        <f t="shared" si="6"/>
        <v>0.3640565</v>
      </c>
      <c r="M11" s="51">
        <f t="shared" si="7"/>
        <v>3.25596007</v>
      </c>
      <c r="N11" s="51">
        <f t="shared" ref="N11:N14" si="11">(0.5*(D11-D10)*(G10+G11)/1000)+N12</f>
        <v>3.61947319</v>
      </c>
      <c r="O11" s="51">
        <f t="shared" si="8"/>
        <v>0.536763325</v>
      </c>
      <c r="P11" s="51">
        <f t="shared" si="9"/>
        <v>7.157281415</v>
      </c>
      <c r="Q11" s="51">
        <f t="shared" si="10"/>
        <v>7.693688135</v>
      </c>
      <c r="S11" s="46">
        <v>9</v>
      </c>
      <c r="T11" s="49">
        <v>0.504952066514984</v>
      </c>
      <c r="U11" s="49">
        <v>1.45389691878626</v>
      </c>
      <c r="V11" s="49">
        <v>1.95800476030124</v>
      </c>
      <c r="W11" s="56">
        <v>0.611897970904448</v>
      </c>
      <c r="X11" s="56">
        <v>0.436740182891543</v>
      </c>
      <c r="Y11" s="56">
        <v>1.0479246966015</v>
      </c>
      <c r="AA11" s="57"/>
      <c r="AB11" s="57"/>
      <c r="AC11" s="57"/>
    </row>
    <row r="12" spans="1:29">
      <c r="A12" s="8" t="s">
        <v>18</v>
      </c>
      <c r="B12" s="9">
        <v>9</v>
      </c>
      <c r="C12" s="10">
        <v>13</v>
      </c>
      <c r="D12" s="11">
        <v>35.887</v>
      </c>
      <c r="E12" s="40">
        <v>2.83</v>
      </c>
      <c r="F12" s="40">
        <v>31.95</v>
      </c>
      <c r="G12" s="40">
        <v>34.78</v>
      </c>
      <c r="H12" s="40">
        <v>3.43</v>
      </c>
      <c r="I12" s="40">
        <v>16.59</v>
      </c>
      <c r="J12" s="48">
        <v>20.02</v>
      </c>
      <c r="K12" s="52"/>
      <c r="L12" s="51">
        <f t="shared" si="6"/>
        <v>0.3219482</v>
      </c>
      <c r="M12" s="51">
        <f t="shared" si="7"/>
        <v>2.73976907</v>
      </c>
      <c r="N12" s="51">
        <f t="shared" si="11"/>
        <v>3.06117389</v>
      </c>
      <c r="O12" s="51">
        <f t="shared" si="8"/>
        <v>0.471645025</v>
      </c>
      <c r="P12" s="51">
        <f t="shared" si="9"/>
        <v>6.634801015</v>
      </c>
      <c r="Q12" s="51">
        <f t="shared" si="10"/>
        <v>7.106089435</v>
      </c>
      <c r="S12" s="46">
        <v>10</v>
      </c>
      <c r="T12" s="49">
        <v>0.77018931712411</v>
      </c>
      <c r="U12" s="49">
        <v>0.982784849509251</v>
      </c>
      <c r="V12" s="49">
        <v>1.75172416663336</v>
      </c>
      <c r="W12" s="56">
        <v>0.445291830707558</v>
      </c>
      <c r="X12" s="56">
        <v>0.693768380234498</v>
      </c>
      <c r="Y12" s="56">
        <v>1.13820194094206</v>
      </c>
      <c r="AA12" s="57"/>
      <c r="AB12" s="57"/>
      <c r="AC12" s="57"/>
    </row>
    <row r="13" spans="1:29">
      <c r="A13" s="8" t="s">
        <v>18</v>
      </c>
      <c r="B13" s="9">
        <v>9</v>
      </c>
      <c r="C13" s="10">
        <v>11</v>
      </c>
      <c r="D13" s="11">
        <v>53.686</v>
      </c>
      <c r="E13" s="40">
        <v>5.21</v>
      </c>
      <c r="F13" s="40">
        <v>17.99</v>
      </c>
      <c r="G13" s="40">
        <v>23.19</v>
      </c>
      <c r="H13" s="40">
        <v>4.72</v>
      </c>
      <c r="I13" s="40">
        <v>11.56</v>
      </c>
      <c r="J13" s="48">
        <v>16.28</v>
      </c>
      <c r="K13" s="50"/>
      <c r="L13" s="51">
        <f t="shared" si="6"/>
        <v>0.28794292</v>
      </c>
      <c r="M13" s="51">
        <f t="shared" si="7"/>
        <v>2.34185923</v>
      </c>
      <c r="N13" s="51">
        <f t="shared" si="11"/>
        <v>2.62925877</v>
      </c>
      <c r="O13" s="51">
        <f t="shared" si="8"/>
        <v>0.420096385</v>
      </c>
      <c r="P13" s="51">
        <f t="shared" si="9"/>
        <v>6.224694935</v>
      </c>
      <c r="Q13" s="51">
        <f t="shared" si="10"/>
        <v>6.644434715</v>
      </c>
      <c r="S13" s="46">
        <v>11</v>
      </c>
      <c r="T13" s="49">
        <v>0.242417777128517</v>
      </c>
      <c r="U13" s="49">
        <v>0.998544853306923</v>
      </c>
      <c r="V13" s="49">
        <v>1.23980451543544</v>
      </c>
      <c r="W13" s="56">
        <v>0.221409932506882</v>
      </c>
      <c r="X13" s="56">
        <v>0.510153207899013</v>
      </c>
      <c r="Y13" s="56">
        <v>0.73106654561304</v>
      </c>
      <c r="AA13" s="57"/>
      <c r="AB13" s="57"/>
      <c r="AC13" s="57"/>
    </row>
    <row r="14" spans="1:29">
      <c r="A14" s="8" t="s">
        <v>18</v>
      </c>
      <c r="B14" s="9">
        <v>9</v>
      </c>
      <c r="C14" s="10">
        <v>9</v>
      </c>
      <c r="D14" s="11">
        <v>70.265</v>
      </c>
      <c r="E14" s="40">
        <v>3.85</v>
      </c>
      <c r="F14" s="40">
        <v>21.75</v>
      </c>
      <c r="G14" s="40">
        <v>25.6</v>
      </c>
      <c r="H14" s="40">
        <v>9.64</v>
      </c>
      <c r="I14" s="40">
        <v>17.98</v>
      </c>
      <c r="J14" s="48">
        <v>27.61</v>
      </c>
      <c r="K14" s="50"/>
      <c r="L14" s="51">
        <f t="shared" si="6"/>
        <v>0.21639094</v>
      </c>
      <c r="M14" s="51">
        <f t="shared" si="7"/>
        <v>1.8974182</v>
      </c>
      <c r="N14" s="51">
        <f t="shared" si="11"/>
        <v>2.113354755</v>
      </c>
      <c r="O14" s="51">
        <f t="shared" si="8"/>
        <v>0.34756546</v>
      </c>
      <c r="P14" s="51">
        <f t="shared" si="9"/>
        <v>5.97417401</v>
      </c>
      <c r="Q14" s="51">
        <f t="shared" si="10"/>
        <v>6.321382865</v>
      </c>
      <c r="S14" s="46">
        <v>12</v>
      </c>
      <c r="T14" s="49">
        <v>0.167833605</v>
      </c>
      <c r="U14" s="49">
        <v>1.293213305</v>
      </c>
      <c r="V14" s="49">
        <v>1.4607857</v>
      </c>
      <c r="W14" s="56">
        <v>0.46281508</v>
      </c>
      <c r="X14" s="56">
        <v>1.459012675</v>
      </c>
      <c r="Y14" s="56">
        <v>1.921744765</v>
      </c>
      <c r="AA14" s="57"/>
      <c r="AB14" s="57"/>
      <c r="AC14" s="57"/>
    </row>
    <row r="15" spans="1:29">
      <c r="A15" s="8" t="s">
        <v>18</v>
      </c>
      <c r="B15" s="9">
        <v>9</v>
      </c>
      <c r="C15" s="10">
        <v>5</v>
      </c>
      <c r="D15" s="11">
        <v>105.451</v>
      </c>
      <c r="E15" s="41">
        <v>1.98</v>
      </c>
      <c r="F15" s="40">
        <v>34.64</v>
      </c>
      <c r="G15" s="40">
        <v>36.61</v>
      </c>
      <c r="H15" s="40">
        <v>1.36</v>
      </c>
      <c r="I15" s="40">
        <v>193.38</v>
      </c>
      <c r="J15" s="48">
        <v>194.74</v>
      </c>
      <c r="K15" s="50"/>
      <c r="L15" s="51">
        <f t="shared" ref="L15" si="12">(0.5*(D15-D14)*(E14+E15)/1000)+L16</f>
        <v>0.14128807</v>
      </c>
      <c r="M15" s="51">
        <f t="shared" ref="M15" si="13">(0.5*(D15-D14)*(F14+F15)/1000)+M16</f>
        <v>1.56799347</v>
      </c>
      <c r="N15" s="51">
        <f t="shared" ref="N15" si="14">(0.5*(D15-D14)*(G14+G15)/1000)+N16</f>
        <v>1.70891005</v>
      </c>
      <c r="O15" s="51">
        <f t="shared" ref="O15" si="15">(0.5*(D15-D14)*(H14+H15)/1000)+O16</f>
        <v>0.22852824</v>
      </c>
      <c r="P15" s="51">
        <f t="shared" ref="P15" si="16">(0.5*(D15-D14)*(I15+I14)/1000)+P16</f>
        <v>5.72930218</v>
      </c>
      <c r="Q15" s="51">
        <f t="shared" ref="Q15" si="17">(0.5*(D15-D14)*(J14+J15)/1000)+Q16</f>
        <v>5.95755671</v>
      </c>
      <c r="S15" s="46" t="s">
        <v>52</v>
      </c>
      <c r="T15" s="49">
        <v>0.29891331</v>
      </c>
      <c r="U15" s="49">
        <v>1.59666698</v>
      </c>
      <c r="V15" s="49">
        <v>1.89494025</v>
      </c>
      <c r="W15" s="56">
        <v>0.37237017</v>
      </c>
      <c r="X15" s="56">
        <v>0.93592896</v>
      </c>
      <c r="Y15" s="56">
        <v>1.30801849</v>
      </c>
      <c r="AA15" s="57"/>
      <c r="AB15" s="57"/>
      <c r="AC15" s="57"/>
    </row>
    <row r="16" ht="14.25" spans="1:29">
      <c r="A16" s="12" t="s">
        <v>18</v>
      </c>
      <c r="B16" s="13">
        <v>9</v>
      </c>
      <c r="C16" s="14">
        <v>3</v>
      </c>
      <c r="D16" s="15">
        <v>125.007</v>
      </c>
      <c r="E16" s="44">
        <v>1.98</v>
      </c>
      <c r="F16" s="42">
        <v>24.26</v>
      </c>
      <c r="G16" s="42">
        <v>26.23</v>
      </c>
      <c r="H16" s="42">
        <v>2.22</v>
      </c>
      <c r="I16" s="42">
        <v>12.27</v>
      </c>
      <c r="J16" s="53">
        <v>14.48</v>
      </c>
      <c r="L16" s="51">
        <f>(0.5*(D16-D15)*(E15+E16)/1000)</f>
        <v>0.03872088</v>
      </c>
      <c r="M16" s="51">
        <f>(0.5*(D16-D15)*(F15+F16)/1000)</f>
        <v>0.5759242</v>
      </c>
      <c r="N16" s="51">
        <f>(0.5*(D16-D15)*(G15+G16)/1000)</f>
        <v>0.61444952</v>
      </c>
      <c r="O16" s="51">
        <f>(0.5*(D16-D15)*(H15+H16)/1000)</f>
        <v>0.03500524</v>
      </c>
      <c r="P16" s="51">
        <f>(0.5*(D16-D15)*(I16+I15)/1000)</f>
        <v>2.0108457</v>
      </c>
      <c r="Q16" s="51">
        <f>(0.5*(D16-D15)*(J15+J16)/1000)</f>
        <v>2.04575316</v>
      </c>
      <c r="S16" s="46">
        <v>13</v>
      </c>
      <c r="T16" s="49">
        <v>0.171919975</v>
      </c>
      <c r="U16" s="49">
        <v>0.96035528</v>
      </c>
      <c r="V16" s="49">
        <v>1.13182234</v>
      </c>
      <c r="W16" s="56">
        <v>0.40703975</v>
      </c>
      <c r="X16" s="56">
        <v>1.28702396</v>
      </c>
      <c r="Y16" s="56">
        <v>1.693761675</v>
      </c>
      <c r="AA16" s="57"/>
      <c r="AB16" s="57"/>
      <c r="AC16" s="57"/>
    </row>
    <row r="17" spans="1:32">
      <c r="A17" s="16" t="s">
        <v>19</v>
      </c>
      <c r="B17" s="17">
        <v>18</v>
      </c>
      <c r="C17" s="18">
        <v>23</v>
      </c>
      <c r="D17" s="19">
        <v>5.842</v>
      </c>
      <c r="E17" s="43">
        <v>2.27</v>
      </c>
      <c r="F17" s="43">
        <v>18.24</v>
      </c>
      <c r="G17" s="43">
        <v>20.5</v>
      </c>
      <c r="H17" s="43">
        <v>1.81</v>
      </c>
      <c r="I17" s="43">
        <v>14.23</v>
      </c>
      <c r="J17" s="54">
        <v>16.03</v>
      </c>
      <c r="K17" s="46" t="s">
        <v>53</v>
      </c>
      <c r="L17" s="49">
        <f>((D17*E17)/1000)+L18</f>
        <v>0.42693919</v>
      </c>
      <c r="M17" s="49">
        <f>((D17*F17)/1000)+M18</f>
        <v>1.830148835</v>
      </c>
      <c r="N17" s="49">
        <f>((D17*G17)/1000)+N18</f>
        <v>2.25641727</v>
      </c>
      <c r="O17" s="56">
        <f>((D17*H17)/1000)+O18</f>
        <v>0.50286482</v>
      </c>
      <c r="P17" s="56">
        <f>((D17*I17)/1000)+P18</f>
        <v>1.308625745</v>
      </c>
      <c r="Q17" s="56">
        <f>((D17*J17)/1000)+Q18</f>
        <v>1.811148165</v>
      </c>
      <c r="S17" s="46" t="s">
        <v>54</v>
      </c>
      <c r="T17" s="49">
        <v>0.35555882</v>
      </c>
      <c r="U17" s="49">
        <v>0.4521499</v>
      </c>
      <c r="V17" s="49">
        <v>0.80723781</v>
      </c>
      <c r="W17" s="56">
        <v>0.38841846</v>
      </c>
      <c r="X17" s="56">
        <v>0.371521305</v>
      </c>
      <c r="Y17" s="56">
        <v>0.758871985</v>
      </c>
      <c r="Z17" s="46" t="s">
        <v>55</v>
      </c>
      <c r="AA17" s="49">
        <v>0.500173555</v>
      </c>
      <c r="AB17" s="49">
        <v>0.933878855</v>
      </c>
      <c r="AC17" s="49">
        <v>1.43350974</v>
      </c>
      <c r="AD17" s="56">
        <v>0.60047323</v>
      </c>
      <c r="AE17" s="56">
        <v>0.774063915</v>
      </c>
      <c r="AF17" s="56">
        <v>1.37290425</v>
      </c>
    </row>
    <row r="18" spans="1:32">
      <c r="A18" s="8" t="s">
        <v>19</v>
      </c>
      <c r="B18" s="9">
        <v>18</v>
      </c>
      <c r="C18" s="10">
        <v>20</v>
      </c>
      <c r="D18" s="11">
        <v>8.962</v>
      </c>
      <c r="E18" s="40">
        <v>5.04</v>
      </c>
      <c r="F18" s="40">
        <v>21.39</v>
      </c>
      <c r="G18" s="40">
        <v>26.42</v>
      </c>
      <c r="H18" s="40">
        <v>8</v>
      </c>
      <c r="I18" s="40">
        <v>19.96</v>
      </c>
      <c r="J18" s="48">
        <v>27.95</v>
      </c>
      <c r="K18" s="50"/>
      <c r="L18" s="51">
        <f t="shared" ref="L18:L23" si="18">(0.5*(D18-D17)*(E17+E18)/1000)+L19</f>
        <v>0.41367785</v>
      </c>
      <c r="M18" s="51">
        <f t="shared" ref="M18:M22" si="19">(0.5*(D18-D17)*(F17+F18)/1000)+M19</f>
        <v>1.723590755</v>
      </c>
      <c r="N18" s="51">
        <f>(0.5*(D18-D17)*(G17+G18)/1000)+N19</f>
        <v>2.13665627</v>
      </c>
      <c r="O18" s="51">
        <f t="shared" ref="O18:O22" si="20">(0.5*(D18-D17)*(H17+H18)/1000)+O19</f>
        <v>0.4922908</v>
      </c>
      <c r="P18" s="51">
        <f t="shared" ref="P18:P22" si="21">(0.5*(D18-D17)*(I18+I17)/1000)+P19</f>
        <v>1.225494085</v>
      </c>
      <c r="Q18" s="51">
        <f t="shared" ref="Q18:Q22" si="22">(0.5*(D18-D17)*(J17+J18)/1000)+Q19</f>
        <v>1.717500905</v>
      </c>
      <c r="S18" s="46" t="s">
        <v>54</v>
      </c>
      <c r="T18" s="49">
        <v>0.34735336</v>
      </c>
      <c r="U18" s="49">
        <v>0.57997307</v>
      </c>
      <c r="V18" s="49">
        <v>0.926653785</v>
      </c>
      <c r="W18" s="56">
        <v>0.180345235</v>
      </c>
      <c r="X18" s="56">
        <v>0.63324035</v>
      </c>
      <c r="Y18" s="56">
        <v>0.812976595</v>
      </c>
      <c r="Z18" s="46" t="s">
        <v>55</v>
      </c>
      <c r="AA18" s="49">
        <v>0.5895802</v>
      </c>
      <c r="AB18" s="49">
        <v>1.02613196</v>
      </c>
      <c r="AC18" s="49">
        <v>1.614287535</v>
      </c>
      <c r="AD18" s="56">
        <v>0.295999135</v>
      </c>
      <c r="AE18" s="56">
        <v>1.71678854</v>
      </c>
      <c r="AF18" s="56">
        <v>2.012178685</v>
      </c>
    </row>
    <row r="19" spans="1:32">
      <c r="A19" s="8" t="s">
        <v>19</v>
      </c>
      <c r="B19" s="9">
        <v>18</v>
      </c>
      <c r="C19" s="10">
        <v>15</v>
      </c>
      <c r="D19" s="11">
        <v>24.76</v>
      </c>
      <c r="E19" s="40">
        <v>4.7</v>
      </c>
      <c r="F19" s="40">
        <v>17.1</v>
      </c>
      <c r="G19" s="40">
        <v>21.79</v>
      </c>
      <c r="H19" s="40">
        <v>7.05</v>
      </c>
      <c r="I19" s="40">
        <v>26.06</v>
      </c>
      <c r="J19" s="48">
        <v>33.11</v>
      </c>
      <c r="K19" s="50"/>
      <c r="L19" s="51">
        <f t="shared" si="18"/>
        <v>0.40227425</v>
      </c>
      <c r="M19" s="51">
        <f t="shared" si="19"/>
        <v>1.661767955</v>
      </c>
      <c r="N19" s="51">
        <f t="shared" ref="N19:N23" si="23">(0.5*(D19-D18)*(G18+G19)/1000)+N20</f>
        <v>2.06346107</v>
      </c>
      <c r="O19" s="51">
        <f t="shared" si="20"/>
        <v>0.4769872</v>
      </c>
      <c r="P19" s="51">
        <f t="shared" si="21"/>
        <v>1.172157685</v>
      </c>
      <c r="Q19" s="51">
        <f t="shared" si="22"/>
        <v>1.648892105</v>
      </c>
      <c r="S19" s="46">
        <v>14</v>
      </c>
      <c r="T19" s="49">
        <v>0.443566031391748</v>
      </c>
      <c r="U19" s="49">
        <v>0.551061804900747</v>
      </c>
      <c r="V19" s="49">
        <v>0.994102205417744</v>
      </c>
      <c r="W19" s="56">
        <v>0.323896980308492</v>
      </c>
      <c r="X19" s="56">
        <v>0.326134210059992</v>
      </c>
      <c r="Y19" s="56">
        <v>0.649497780368485</v>
      </c>
      <c r="Z19" s="46" t="s">
        <v>56</v>
      </c>
      <c r="AA19" s="49">
        <v>0.68256493</v>
      </c>
      <c r="AB19" s="49">
        <v>1.022322815</v>
      </c>
      <c r="AC19" s="49">
        <v>1.704038045</v>
      </c>
      <c r="AD19" s="56">
        <v>0.607043435</v>
      </c>
      <c r="AE19" s="56">
        <v>0.59273306</v>
      </c>
      <c r="AF19" s="56">
        <v>1.199067715</v>
      </c>
    </row>
    <row r="20" spans="1:32">
      <c r="A20" s="8" t="s">
        <v>19</v>
      </c>
      <c r="B20" s="9">
        <v>18</v>
      </c>
      <c r="C20" s="10">
        <v>13</v>
      </c>
      <c r="D20" s="11">
        <v>35.635</v>
      </c>
      <c r="E20" s="40">
        <v>2.32</v>
      </c>
      <c r="F20" s="40">
        <v>18.35</v>
      </c>
      <c r="G20" s="40">
        <v>20.67</v>
      </c>
      <c r="H20" s="40">
        <v>0.93</v>
      </c>
      <c r="I20" s="40">
        <v>6.87</v>
      </c>
      <c r="J20" s="48">
        <v>7.8</v>
      </c>
      <c r="K20" s="52"/>
      <c r="L20" s="51">
        <f t="shared" si="18"/>
        <v>0.32533799</v>
      </c>
      <c r="M20" s="51">
        <f t="shared" si="19"/>
        <v>1.357735445</v>
      </c>
      <c r="N20" s="51">
        <f t="shared" si="23"/>
        <v>1.68265028</v>
      </c>
      <c r="O20" s="51">
        <f t="shared" si="20"/>
        <v>0.35810725</v>
      </c>
      <c r="P20" s="51">
        <f t="shared" si="21"/>
        <v>0.808645705</v>
      </c>
      <c r="Q20" s="51">
        <f t="shared" si="22"/>
        <v>1.166579165</v>
      </c>
      <c r="S20" s="46">
        <v>15</v>
      </c>
      <c r="T20" s="49">
        <v>0.513935650149005</v>
      </c>
      <c r="U20" s="49">
        <v>0.76339812721109</v>
      </c>
      <c r="V20" s="49">
        <v>1.27691335034121</v>
      </c>
      <c r="W20" s="56">
        <v>0.308537392207688</v>
      </c>
      <c r="X20" s="56">
        <v>0.687066573115326</v>
      </c>
      <c r="Y20" s="56">
        <v>0.994784578304133</v>
      </c>
      <c r="Z20" s="46" t="s">
        <v>57</v>
      </c>
      <c r="AA20" s="49">
        <v>0.762349115</v>
      </c>
      <c r="AB20" s="49">
        <v>1.380579455</v>
      </c>
      <c r="AC20" s="49">
        <v>2.14196523</v>
      </c>
      <c r="AD20" s="56">
        <v>0.45361316</v>
      </c>
      <c r="AE20" s="56">
        <v>1.211007455</v>
      </c>
      <c r="AF20" s="56">
        <v>1.663258315</v>
      </c>
    </row>
    <row r="21" spans="1:17">
      <c r="A21" s="8" t="s">
        <v>19</v>
      </c>
      <c r="B21" s="9">
        <v>18</v>
      </c>
      <c r="C21" s="10">
        <v>11</v>
      </c>
      <c r="D21" s="11">
        <v>53.377</v>
      </c>
      <c r="E21" s="40">
        <v>1.81</v>
      </c>
      <c r="F21" s="40">
        <v>18.17</v>
      </c>
      <c r="G21" s="40">
        <v>19.98</v>
      </c>
      <c r="H21" s="40">
        <v>2.57</v>
      </c>
      <c r="I21" s="40">
        <v>5.63</v>
      </c>
      <c r="J21" s="48">
        <v>8.19</v>
      </c>
      <c r="K21" s="50"/>
      <c r="L21" s="51">
        <f t="shared" si="18"/>
        <v>0.28716674</v>
      </c>
      <c r="M21" s="51">
        <f t="shared" si="19"/>
        <v>1.16497607</v>
      </c>
      <c r="N21" s="51">
        <f t="shared" si="23"/>
        <v>1.45177403</v>
      </c>
      <c r="O21" s="51">
        <f t="shared" si="20"/>
        <v>0.314716</v>
      </c>
      <c r="P21" s="51">
        <f t="shared" si="21"/>
        <v>0.62958883</v>
      </c>
      <c r="Q21" s="51">
        <f t="shared" si="22"/>
        <v>0.94413104</v>
      </c>
    </row>
    <row r="22" spans="1:17">
      <c r="A22" s="8" t="s">
        <v>19</v>
      </c>
      <c r="B22" s="9">
        <v>18</v>
      </c>
      <c r="C22" s="10">
        <v>9</v>
      </c>
      <c r="D22" s="11">
        <v>70.393</v>
      </c>
      <c r="E22" s="40">
        <v>2.15</v>
      </c>
      <c r="F22" s="40">
        <v>12.8</v>
      </c>
      <c r="G22" s="40">
        <v>14.95</v>
      </c>
      <c r="H22" s="40">
        <v>3.43</v>
      </c>
      <c r="I22" s="40">
        <v>8.22</v>
      </c>
      <c r="J22" s="48">
        <v>11.65</v>
      </c>
      <c r="K22" s="50"/>
      <c r="L22" s="51">
        <f t="shared" si="18"/>
        <v>0.25052951</v>
      </c>
      <c r="M22" s="51">
        <f t="shared" si="19"/>
        <v>0.84100715</v>
      </c>
      <c r="N22" s="51">
        <f t="shared" si="23"/>
        <v>1.09116788</v>
      </c>
      <c r="O22" s="51">
        <f t="shared" si="20"/>
        <v>0.2836675</v>
      </c>
      <c r="P22" s="51">
        <f t="shared" si="21"/>
        <v>0.51870133</v>
      </c>
      <c r="Q22" s="51">
        <f t="shared" si="22"/>
        <v>0.80228375</v>
      </c>
    </row>
    <row r="23" spans="1:17">
      <c r="A23" s="8" t="s">
        <v>19</v>
      </c>
      <c r="B23" s="9">
        <v>18</v>
      </c>
      <c r="C23" s="10">
        <v>5</v>
      </c>
      <c r="D23" s="11">
        <v>106.105</v>
      </c>
      <c r="E23" s="40">
        <v>3</v>
      </c>
      <c r="F23" s="40">
        <v>11.91</v>
      </c>
      <c r="G23" s="40">
        <v>14.9</v>
      </c>
      <c r="H23" s="40">
        <v>5.07</v>
      </c>
      <c r="I23" s="40">
        <v>8.44</v>
      </c>
      <c r="J23" s="48">
        <v>13.51</v>
      </c>
      <c r="K23" s="50"/>
      <c r="L23" s="51">
        <f t="shared" si="18"/>
        <v>0.21683783</v>
      </c>
      <c r="M23" s="51">
        <f t="shared" ref="M23" si="24">(0.5*(D23-D22)*(F22+F23)/1000)+M24</f>
        <v>0.57751439</v>
      </c>
      <c r="N23" s="51">
        <f t="shared" si="23"/>
        <v>0.79398344</v>
      </c>
      <c r="O23" s="51">
        <f t="shared" ref="O23" si="25">(0.5*(D23-D22)*(H22+H23)/1000)+O24</f>
        <v>0.2326195</v>
      </c>
      <c r="P23" s="51">
        <f t="shared" ref="P23" si="26">(0.5*(D23-D22)*(I23+I22)/1000)+P24</f>
        <v>0.40086553</v>
      </c>
      <c r="Q23" s="51">
        <f t="shared" ref="Q23" si="27">(0.5*(D23-D22)*(J22+J23)/1000)+Q24</f>
        <v>0.63348503</v>
      </c>
    </row>
    <row r="24" ht="14.25" spans="1:17">
      <c r="A24" s="12" t="s">
        <v>19</v>
      </c>
      <c r="B24" s="13">
        <v>18</v>
      </c>
      <c r="C24" s="14">
        <v>3</v>
      </c>
      <c r="D24" s="15">
        <v>125.127</v>
      </c>
      <c r="E24" s="42">
        <v>10.13</v>
      </c>
      <c r="F24" s="42">
        <v>2.42</v>
      </c>
      <c r="G24" s="42">
        <v>12.54</v>
      </c>
      <c r="H24" s="42">
        <v>3.43</v>
      </c>
      <c r="I24" s="42">
        <v>2.43</v>
      </c>
      <c r="J24" s="53">
        <v>5.86</v>
      </c>
      <c r="L24" s="51">
        <f>(0.5*(D24-D23)*(E23+E24)/1000)</f>
        <v>0.12487943</v>
      </c>
      <c r="M24" s="51">
        <f>(0.5*(D24-D23)*(F23+F24)/1000)</f>
        <v>0.13629263</v>
      </c>
      <c r="N24" s="51">
        <f>(0.5*(D24-D23)*(G23+G24)/1000)</f>
        <v>0.26098184</v>
      </c>
      <c r="O24" s="51">
        <f>(0.5*(D24-D23)*(H23+H24)/1000)</f>
        <v>0.0808435</v>
      </c>
      <c r="P24" s="51">
        <f>(0.5*(D24-D23)*(I24+I23)/1000)</f>
        <v>0.10338457</v>
      </c>
      <c r="Q24" s="51">
        <f>(0.5*(D24-D23)*(J23+J24)/1000)</f>
        <v>0.18422807</v>
      </c>
    </row>
    <row r="25" spans="1:17">
      <c r="A25" s="16" t="s">
        <v>20</v>
      </c>
      <c r="B25" s="17">
        <v>65</v>
      </c>
      <c r="C25" s="18">
        <v>23</v>
      </c>
      <c r="D25" s="19">
        <v>5.521</v>
      </c>
      <c r="E25" s="43">
        <v>4.02</v>
      </c>
      <c r="F25" s="43">
        <v>12.09</v>
      </c>
      <c r="G25" s="43">
        <v>16.1</v>
      </c>
      <c r="H25" s="43">
        <v>1.1</v>
      </c>
      <c r="I25" s="43">
        <v>16.75</v>
      </c>
      <c r="J25" s="54">
        <v>17.85</v>
      </c>
      <c r="K25" s="46" t="s">
        <v>58</v>
      </c>
      <c r="L25" s="49">
        <f>((D25*E25)/1000)+L26</f>
        <v>0.25752523</v>
      </c>
      <c r="M25" s="49">
        <f>((D25*F25)/1000)+M26</f>
        <v>1.832987415</v>
      </c>
      <c r="N25" s="49">
        <f>((D25*G25)/1000)+N26</f>
        <v>2.089683535</v>
      </c>
      <c r="O25" s="56">
        <f>((D25*H25)/1000)+O26</f>
        <v>0.30646201</v>
      </c>
      <c r="P25" s="56">
        <f>((D25*I25)/1000)+P26</f>
        <v>1.500865745</v>
      </c>
      <c r="Q25" s="56">
        <f>((D25*J25)/1000)+Q26</f>
        <v>1.806734935</v>
      </c>
    </row>
    <row r="26" spans="1:17">
      <c r="A26" s="8" t="s">
        <v>20</v>
      </c>
      <c r="B26" s="9">
        <v>65</v>
      </c>
      <c r="C26" s="10">
        <v>20</v>
      </c>
      <c r="D26" s="11">
        <v>8.798</v>
      </c>
      <c r="E26" s="40">
        <v>2.83</v>
      </c>
      <c r="F26" s="40">
        <v>15.13</v>
      </c>
      <c r="G26" s="40">
        <v>17.96</v>
      </c>
      <c r="H26" s="40">
        <v>3.09</v>
      </c>
      <c r="I26" s="40">
        <v>15.54</v>
      </c>
      <c r="J26" s="48">
        <v>18.62</v>
      </c>
      <c r="K26" s="50"/>
      <c r="L26" s="51">
        <f t="shared" ref="L26:L31" si="28">(0.5*(D26-D25)*(E25+E26)/1000)+L27</f>
        <v>0.23533081</v>
      </c>
      <c r="M26" s="51">
        <f t="shared" ref="M26:M30" si="29">(0.5*(D26-D25)*(F25+F26)/1000)+M27</f>
        <v>1.766238525</v>
      </c>
      <c r="N26" s="51">
        <f>(0.5*(D26-D25)*(G25+G26)/1000)+N27</f>
        <v>2.000795435</v>
      </c>
      <c r="O26" s="51">
        <f t="shared" ref="O26:O30" si="30">(0.5*(D26-D25)*(H25+H26)/1000)+O27</f>
        <v>0.30038891</v>
      </c>
      <c r="P26" s="51">
        <f t="shared" ref="P26:P30" si="31">(0.5*(D26-D25)*(I26+I25)/1000)+P27</f>
        <v>1.408388995</v>
      </c>
      <c r="Q26" s="51">
        <f t="shared" ref="Q26:Q30" si="32">(0.5*(D26-D25)*(J25+J26)/1000)+Q27</f>
        <v>1.708185085</v>
      </c>
    </row>
    <row r="27" spans="1:17">
      <c r="A27" s="8" t="s">
        <v>20</v>
      </c>
      <c r="B27" s="9">
        <v>65</v>
      </c>
      <c r="C27" s="10">
        <v>15</v>
      </c>
      <c r="D27" s="11">
        <v>23.903</v>
      </c>
      <c r="E27" s="40">
        <v>3.68</v>
      </c>
      <c r="F27" s="40">
        <v>14.95</v>
      </c>
      <c r="G27" s="40">
        <v>18.62</v>
      </c>
      <c r="H27" s="40">
        <v>4.21</v>
      </c>
      <c r="I27" s="40">
        <v>12.5</v>
      </c>
      <c r="J27" s="48">
        <v>16.7</v>
      </c>
      <c r="K27" s="50"/>
      <c r="L27" s="51">
        <f t="shared" si="28"/>
        <v>0.224107085</v>
      </c>
      <c r="M27" s="51">
        <f t="shared" si="29"/>
        <v>1.721638555</v>
      </c>
      <c r="N27" s="51">
        <f t="shared" ref="N27:N31" si="33">(0.5*(D27-D26)*(G26+G27)/1000)+N28</f>
        <v>1.944988125</v>
      </c>
      <c r="O27" s="51">
        <f t="shared" si="30"/>
        <v>0.293523595</v>
      </c>
      <c r="P27" s="51">
        <f t="shared" si="31"/>
        <v>1.35548183</v>
      </c>
      <c r="Q27" s="51">
        <f t="shared" si="32"/>
        <v>1.64842899</v>
      </c>
    </row>
    <row r="28" spans="1:17">
      <c r="A28" s="8" t="s">
        <v>20</v>
      </c>
      <c r="B28" s="9">
        <v>65</v>
      </c>
      <c r="C28" s="10">
        <v>13</v>
      </c>
      <c r="D28" s="11">
        <v>34.959</v>
      </c>
      <c r="E28" s="40">
        <v>1.64</v>
      </c>
      <c r="F28" s="40">
        <v>13.34</v>
      </c>
      <c r="G28" s="40">
        <v>14.98</v>
      </c>
      <c r="H28" s="40">
        <v>1.79</v>
      </c>
      <c r="I28" s="40">
        <v>18.65</v>
      </c>
      <c r="J28" s="48">
        <v>20.44</v>
      </c>
      <c r="K28" s="52"/>
      <c r="L28" s="51">
        <f t="shared" si="28"/>
        <v>0.17494031</v>
      </c>
      <c r="M28" s="51">
        <f t="shared" si="29"/>
        <v>1.494459355</v>
      </c>
      <c r="N28" s="51">
        <f t="shared" si="33"/>
        <v>1.668717675</v>
      </c>
      <c r="O28" s="51">
        <f t="shared" si="30"/>
        <v>0.238390345</v>
      </c>
      <c r="P28" s="51">
        <f t="shared" si="31"/>
        <v>1.14370973</v>
      </c>
      <c r="Q28" s="51">
        <f t="shared" si="32"/>
        <v>1.38167469</v>
      </c>
    </row>
    <row r="29" spans="1:17">
      <c r="A29" s="8" t="s">
        <v>20</v>
      </c>
      <c r="B29" s="9">
        <v>65</v>
      </c>
      <c r="C29" s="10">
        <v>11</v>
      </c>
      <c r="D29" s="11">
        <v>53.808</v>
      </c>
      <c r="E29" s="40">
        <v>0.97</v>
      </c>
      <c r="F29" s="40">
        <v>15.13</v>
      </c>
      <c r="G29" s="40">
        <v>16.09</v>
      </c>
      <c r="H29" s="40">
        <v>0.85</v>
      </c>
      <c r="I29" s="40">
        <v>14.78</v>
      </c>
      <c r="J29" s="48">
        <v>15.62</v>
      </c>
      <c r="K29" s="50"/>
      <c r="L29" s="51">
        <f t="shared" si="28"/>
        <v>0.14553135</v>
      </c>
      <c r="M29" s="51">
        <f t="shared" si="29"/>
        <v>1.338072235</v>
      </c>
      <c r="N29" s="51">
        <f t="shared" si="33"/>
        <v>1.482976875</v>
      </c>
      <c r="O29" s="51">
        <f t="shared" si="30"/>
        <v>0.205222345</v>
      </c>
      <c r="P29" s="51">
        <f t="shared" si="31"/>
        <v>0.97151253</v>
      </c>
      <c r="Q29" s="51">
        <f t="shared" si="32"/>
        <v>1.17636477</v>
      </c>
    </row>
    <row r="30" spans="1:17">
      <c r="A30" s="8" t="s">
        <v>20</v>
      </c>
      <c r="B30" s="9">
        <v>65</v>
      </c>
      <c r="C30" s="10">
        <v>7</v>
      </c>
      <c r="D30" s="11">
        <v>88.834</v>
      </c>
      <c r="E30" s="40">
        <v>1.48</v>
      </c>
      <c r="F30" s="40">
        <v>16.2</v>
      </c>
      <c r="G30" s="40">
        <v>17.67</v>
      </c>
      <c r="H30" s="40">
        <v>1.53</v>
      </c>
      <c r="I30" s="40">
        <v>6.65</v>
      </c>
      <c r="J30" s="48">
        <v>8.18</v>
      </c>
      <c r="K30" s="50"/>
      <c r="L30" s="51">
        <f t="shared" si="28"/>
        <v>0.120933405</v>
      </c>
      <c r="M30" s="51">
        <f t="shared" si="29"/>
        <v>1.06975672</v>
      </c>
      <c r="N30" s="51">
        <f t="shared" si="33"/>
        <v>1.19015766</v>
      </c>
      <c r="O30" s="51">
        <f t="shared" si="30"/>
        <v>0.180341665</v>
      </c>
      <c r="P30" s="51">
        <f t="shared" si="31"/>
        <v>0.656451495</v>
      </c>
      <c r="Q30" s="51">
        <f t="shared" si="32"/>
        <v>0.8365173</v>
      </c>
    </row>
    <row r="31" spans="1:17">
      <c r="A31" s="8" t="s">
        <v>20</v>
      </c>
      <c r="B31" s="9">
        <v>65</v>
      </c>
      <c r="C31" s="10">
        <v>5</v>
      </c>
      <c r="D31" s="11">
        <v>105.129</v>
      </c>
      <c r="E31" s="40">
        <v>2.15</v>
      </c>
      <c r="F31" s="40">
        <v>15.66</v>
      </c>
      <c r="G31" s="40">
        <v>17.81</v>
      </c>
      <c r="H31" s="40">
        <v>4.98</v>
      </c>
      <c r="I31" s="40">
        <v>7.26</v>
      </c>
      <c r="J31" s="48">
        <v>12.24</v>
      </c>
      <c r="K31" s="50"/>
      <c r="L31" s="51">
        <f t="shared" si="28"/>
        <v>0.078026555</v>
      </c>
      <c r="M31" s="51">
        <f t="shared" ref="M31" si="34">(0.5*(D31-D30)*(F30+F31)/1000)+M32</f>
        <v>0.52107443</v>
      </c>
      <c r="N31" s="51">
        <f t="shared" si="33"/>
        <v>0.59891878</v>
      </c>
      <c r="O31" s="51">
        <f t="shared" ref="O31" si="35">(0.5*(D31-D30)*(H30+H31)/1000)+O32</f>
        <v>0.138660725</v>
      </c>
      <c r="P31" s="51">
        <f t="shared" ref="P31" si="36">(0.5*(D31-D30)*(I31+I30)/1000)+P32</f>
        <v>0.281147905</v>
      </c>
      <c r="Q31" s="51">
        <f t="shared" ref="Q31:Q32" si="37">(0.5*(D31-D30)*(J30+J31)/1000)+Q32</f>
        <v>0.4197079</v>
      </c>
    </row>
    <row r="32" ht="14.25" spans="1:17">
      <c r="A32" s="12" t="s">
        <v>20</v>
      </c>
      <c r="B32" s="13">
        <v>65</v>
      </c>
      <c r="C32" s="14">
        <v>3</v>
      </c>
      <c r="D32" s="15">
        <v>125.275</v>
      </c>
      <c r="E32" s="42">
        <v>2.66</v>
      </c>
      <c r="F32" s="42">
        <v>10.3</v>
      </c>
      <c r="G32" s="42">
        <v>12.95</v>
      </c>
      <c r="H32" s="42">
        <v>3.52</v>
      </c>
      <c r="I32" s="42">
        <v>9.4</v>
      </c>
      <c r="J32" s="53">
        <v>12.91</v>
      </c>
      <c r="L32" s="51">
        <f>(0.5*(D32-D31)*(E31+E32)/1000)</f>
        <v>0.04845113</v>
      </c>
      <c r="M32" s="51">
        <f>(0.5*(D32-D31)*(F31+F32)/1000)</f>
        <v>0.26149508</v>
      </c>
      <c r="N32" s="51">
        <f>(0.5*(D32-D31)*(G31+G32)/1000)</f>
        <v>0.30984548</v>
      </c>
      <c r="O32" s="51">
        <f>(0.5*(D32-D31)*(H31+H32)/1000)</f>
        <v>0.0856205</v>
      </c>
      <c r="P32" s="51">
        <f>(0.5*(D32-D31)*(I32+I31)/1000)</f>
        <v>0.16781618</v>
      </c>
      <c r="Q32" s="51">
        <f>(0.5*(D32-D31)*(J31+J32)/1000)</f>
        <v>0.25333595</v>
      </c>
    </row>
    <row r="33" spans="1:17">
      <c r="A33" s="20" t="s">
        <v>21</v>
      </c>
      <c r="B33" s="21">
        <v>69</v>
      </c>
      <c r="C33" s="22">
        <v>23</v>
      </c>
      <c r="D33" s="23">
        <v>4.384</v>
      </c>
      <c r="E33" s="43">
        <v>42.39</v>
      </c>
      <c r="F33" s="43">
        <v>3.47</v>
      </c>
      <c r="G33" s="43">
        <v>45.86</v>
      </c>
      <c r="H33" s="43">
        <v>9.48</v>
      </c>
      <c r="I33" s="43">
        <v>1.58</v>
      </c>
      <c r="J33" s="54">
        <v>11.06</v>
      </c>
      <c r="K33" s="46" t="s">
        <v>59</v>
      </c>
      <c r="L33" s="49">
        <f>((D33*E33)/1000)+L34</f>
        <v>1.058387465</v>
      </c>
      <c r="M33" s="49">
        <f>((D33*F33)/1000)+M34</f>
        <v>2.244986535</v>
      </c>
      <c r="N33" s="49">
        <f>((D33*G33)/1000)+N34</f>
        <v>3.302798545</v>
      </c>
      <c r="O33" s="56">
        <f>((D33*H33)/1000)+O34</f>
        <v>0.96723074</v>
      </c>
      <c r="P33" s="56">
        <f>((D33*I33)/1000)+P34</f>
        <v>1.313932955</v>
      </c>
      <c r="Q33" s="56">
        <f>((D33*J33)/1000)+Q34</f>
        <v>2.280841875</v>
      </c>
    </row>
    <row r="34" spans="1:17">
      <c r="A34" s="24" t="s">
        <v>21</v>
      </c>
      <c r="B34" s="25">
        <v>69</v>
      </c>
      <c r="C34" s="26">
        <v>20</v>
      </c>
      <c r="D34" s="27">
        <v>9.671</v>
      </c>
      <c r="E34" s="40">
        <v>5.45</v>
      </c>
      <c r="F34" s="40">
        <v>47.74</v>
      </c>
      <c r="G34" s="40">
        <v>53.19</v>
      </c>
      <c r="H34" s="40">
        <v>5.78</v>
      </c>
      <c r="I34" s="40">
        <v>8.53</v>
      </c>
      <c r="J34" s="48">
        <v>14.3</v>
      </c>
      <c r="K34" s="50"/>
      <c r="L34" s="51">
        <f t="shared" ref="L34:L39" si="38">(0.5*(D34-D33)*(E33+E34)/1000)+L35</f>
        <v>0.872549705</v>
      </c>
      <c r="M34" s="51">
        <f t="shared" ref="M34:M38" si="39">(0.5*(D34-D33)*(F33+F34)/1000)+M35</f>
        <v>2.229774055</v>
      </c>
      <c r="N34" s="51">
        <f>(0.5*(D34-D33)*(G33+G34)/1000)+N35</f>
        <v>3.101748305</v>
      </c>
      <c r="O34" s="51">
        <f t="shared" ref="O34:O38" si="40">(0.5*(D34-D33)*(H33+H34)/1000)+O35</f>
        <v>0.92567042</v>
      </c>
      <c r="P34" s="51">
        <f t="shared" ref="P34:P38" si="41">(0.5*(D34-D33)*(I34+I33)/1000)+P35</f>
        <v>1.307006235</v>
      </c>
      <c r="Q34" s="51">
        <f t="shared" ref="Q34:Q38" si="42">(0.5*(D34-D33)*(J33+J34)/1000)+Q35</f>
        <v>2.232354835</v>
      </c>
    </row>
    <row r="35" spans="1:17">
      <c r="A35" s="24" t="s">
        <v>21</v>
      </c>
      <c r="B35" s="25">
        <v>69</v>
      </c>
      <c r="C35" s="26">
        <v>15</v>
      </c>
      <c r="D35" s="27">
        <v>24.743</v>
      </c>
      <c r="E35" s="40">
        <v>9.24</v>
      </c>
      <c r="F35" s="40">
        <v>23.75</v>
      </c>
      <c r="G35" s="40">
        <v>32.98</v>
      </c>
      <c r="H35" s="40">
        <v>4.4</v>
      </c>
      <c r="I35" s="40">
        <v>7.67</v>
      </c>
      <c r="J35" s="48">
        <v>12.06</v>
      </c>
      <c r="K35" s="50"/>
      <c r="L35" s="51">
        <f t="shared" si="38"/>
        <v>0.746084665</v>
      </c>
      <c r="M35" s="51">
        <f t="shared" si="39"/>
        <v>2.09440042</v>
      </c>
      <c r="N35" s="51">
        <f t="shared" ref="N35:N39" si="43">(0.5*(D35-D34)*(G34+G35)/1000)+N36</f>
        <v>2.83990963</v>
      </c>
      <c r="O35" s="51">
        <f t="shared" si="40"/>
        <v>0.88533061</v>
      </c>
      <c r="P35" s="51">
        <f t="shared" si="41"/>
        <v>1.28028045</v>
      </c>
      <c r="Q35" s="51">
        <f t="shared" si="42"/>
        <v>2.165315675</v>
      </c>
    </row>
    <row r="36" spans="1:17">
      <c r="A36" s="24" t="s">
        <v>21</v>
      </c>
      <c r="B36" s="25">
        <v>69</v>
      </c>
      <c r="C36" s="26">
        <v>13</v>
      </c>
      <c r="D36" s="27">
        <v>35.397</v>
      </c>
      <c r="E36" s="40">
        <v>8.48</v>
      </c>
      <c r="F36" s="40">
        <v>6.17</v>
      </c>
      <c r="G36" s="40">
        <v>14.65</v>
      </c>
      <c r="H36" s="40">
        <v>4.66</v>
      </c>
      <c r="I36" s="40">
        <v>3.2</v>
      </c>
      <c r="J36" s="48">
        <v>7.86</v>
      </c>
      <c r="K36" s="52"/>
      <c r="L36" s="51">
        <f t="shared" si="38"/>
        <v>0.635380825</v>
      </c>
      <c r="M36" s="51">
        <f t="shared" si="39"/>
        <v>1.55565178</v>
      </c>
      <c r="N36" s="51">
        <f t="shared" si="43"/>
        <v>2.19053251</v>
      </c>
      <c r="O36" s="51">
        <f t="shared" si="40"/>
        <v>0.80861413</v>
      </c>
      <c r="P36" s="51">
        <f t="shared" si="41"/>
        <v>1.15819725</v>
      </c>
      <c r="Q36" s="51">
        <f t="shared" si="42"/>
        <v>1.966666715</v>
      </c>
    </row>
    <row r="37" spans="1:17">
      <c r="A37" s="24" t="s">
        <v>21</v>
      </c>
      <c r="B37" s="25">
        <v>69</v>
      </c>
      <c r="C37" s="26">
        <v>11</v>
      </c>
      <c r="D37" s="27">
        <v>53.102</v>
      </c>
      <c r="E37" s="40">
        <v>2.42</v>
      </c>
      <c r="F37" s="40">
        <v>20.2</v>
      </c>
      <c r="G37" s="40">
        <v>22.61</v>
      </c>
      <c r="H37" s="40">
        <v>5.95</v>
      </c>
      <c r="I37" s="40">
        <v>24.88</v>
      </c>
      <c r="J37" s="48">
        <v>30.83</v>
      </c>
      <c r="K37" s="50"/>
      <c r="L37" s="51">
        <f t="shared" si="38"/>
        <v>0.540986385</v>
      </c>
      <c r="M37" s="51">
        <f t="shared" si="39"/>
        <v>1.39626794</v>
      </c>
      <c r="N37" s="51">
        <f t="shared" si="43"/>
        <v>1.9368075</v>
      </c>
      <c r="O37" s="51">
        <f t="shared" si="40"/>
        <v>0.76035151</v>
      </c>
      <c r="P37" s="51">
        <f t="shared" si="41"/>
        <v>1.10029276</v>
      </c>
      <c r="Q37" s="51">
        <f t="shared" si="42"/>
        <v>1.860552875</v>
      </c>
    </row>
    <row r="38" spans="1:17">
      <c r="A38" s="24" t="s">
        <v>21</v>
      </c>
      <c r="B38" s="25">
        <v>69</v>
      </c>
      <c r="C38" s="26">
        <v>9</v>
      </c>
      <c r="D38" s="27">
        <v>70.018</v>
      </c>
      <c r="E38" s="40">
        <v>3.18</v>
      </c>
      <c r="F38" s="40">
        <v>27.97</v>
      </c>
      <c r="G38" s="40">
        <v>31.15</v>
      </c>
      <c r="H38" s="40">
        <v>12.67</v>
      </c>
      <c r="I38" s="40">
        <v>15.12</v>
      </c>
      <c r="J38" s="48">
        <v>27.79</v>
      </c>
      <c r="K38" s="50"/>
      <c r="L38" s="51">
        <f t="shared" si="38"/>
        <v>0.444494135</v>
      </c>
      <c r="M38" s="51">
        <f t="shared" si="39"/>
        <v>1.162827515</v>
      </c>
      <c r="N38" s="51">
        <f t="shared" si="43"/>
        <v>1.60696335</v>
      </c>
      <c r="O38" s="51">
        <f t="shared" si="40"/>
        <v>0.666426485</v>
      </c>
      <c r="P38" s="51">
        <f t="shared" si="41"/>
        <v>0.85171456</v>
      </c>
      <c r="Q38" s="51">
        <f t="shared" si="42"/>
        <v>1.51804965</v>
      </c>
    </row>
    <row r="39" spans="1:17">
      <c r="A39" s="24" t="s">
        <v>21</v>
      </c>
      <c r="B39" s="25">
        <v>69</v>
      </c>
      <c r="C39" s="28">
        <v>5</v>
      </c>
      <c r="D39" s="27">
        <v>106.483</v>
      </c>
      <c r="E39" s="40">
        <v>10.19</v>
      </c>
      <c r="F39" s="40">
        <v>6.85</v>
      </c>
      <c r="G39" s="40">
        <v>17.03</v>
      </c>
      <c r="H39" s="40">
        <v>7.85</v>
      </c>
      <c r="I39" s="40">
        <v>5.88</v>
      </c>
      <c r="J39" s="48">
        <v>13.73</v>
      </c>
      <c r="K39" s="50"/>
      <c r="L39" s="51">
        <f t="shared" si="38"/>
        <v>0.397129335</v>
      </c>
      <c r="M39" s="51">
        <f t="shared" ref="M39" si="44">(0.5*(D39-D38)*(F38+F39)/1000)+M40</f>
        <v>0.755405655</v>
      </c>
      <c r="N39" s="51">
        <f t="shared" si="43"/>
        <v>1.15226127</v>
      </c>
      <c r="O39" s="51">
        <f t="shared" ref="O39" si="45">(0.5*(D39-D38)*(H38+H39)/1000)+O40</f>
        <v>0.508938525</v>
      </c>
      <c r="P39" s="51">
        <f t="shared" ref="P39" si="46">(0.5*(D39-D38)*(I39+I38)/1000)+P40</f>
        <v>0.51339456</v>
      </c>
      <c r="Q39" s="51">
        <f t="shared" ref="Q39:Q40" si="47">(0.5*(D39-D38)*(J38+J39)/1000)+Q40</f>
        <v>1.02224169</v>
      </c>
    </row>
    <row r="40" ht="14.25" spans="1:17">
      <c r="A40" s="29" t="s">
        <v>21</v>
      </c>
      <c r="B40" s="30">
        <v>69</v>
      </c>
      <c r="C40" s="31">
        <v>3</v>
      </c>
      <c r="D40" s="32">
        <v>124.762</v>
      </c>
      <c r="E40" s="42">
        <v>6.59</v>
      </c>
      <c r="F40" s="42">
        <v>6.34</v>
      </c>
      <c r="G40" s="42">
        <v>12.93</v>
      </c>
      <c r="H40" s="42">
        <v>6.9</v>
      </c>
      <c r="I40" s="42">
        <v>8.4</v>
      </c>
      <c r="J40" s="53">
        <v>15.29</v>
      </c>
      <c r="L40" s="51">
        <f>(0.5*(D40-D39)*(E39+E40)/1000)</f>
        <v>0.15336081</v>
      </c>
      <c r="M40" s="51">
        <f>(0.5*(D40-D39)*(F39+F40)/1000)</f>
        <v>0.120550005</v>
      </c>
      <c r="N40" s="51">
        <f>(0.5*(D40-D39)*(G39+G40)/1000)</f>
        <v>0.27381942</v>
      </c>
      <c r="O40" s="51">
        <f>(0.5*(D40-D39)*(H39+H40)/1000)</f>
        <v>0.134807625</v>
      </c>
      <c r="P40" s="51">
        <f>(0.5*(D40-D39)*(I40+I39)/1000)</f>
        <v>0.13051206</v>
      </c>
      <c r="Q40" s="51">
        <f>(0.5*(D40-D39)*(J39+J40)/1000)</f>
        <v>0.26522829</v>
      </c>
    </row>
    <row r="41" spans="1:17">
      <c r="A41" s="20" t="s">
        <v>22</v>
      </c>
      <c r="B41" s="21">
        <v>73</v>
      </c>
      <c r="C41" s="22">
        <v>23</v>
      </c>
      <c r="D41" s="23">
        <v>5.09</v>
      </c>
      <c r="E41" s="43">
        <v>3.37</v>
      </c>
      <c r="F41" s="43">
        <v>20.37</v>
      </c>
      <c r="G41" s="43">
        <v>23.73</v>
      </c>
      <c r="H41" s="43">
        <v>2.85</v>
      </c>
      <c r="I41" s="43">
        <v>3.9</v>
      </c>
      <c r="J41" s="54">
        <v>6.74</v>
      </c>
      <c r="K41" s="46" t="s">
        <v>60</v>
      </c>
      <c r="L41" s="49">
        <f>((D41*E41)/1000)+L42</f>
        <v>0.506289345</v>
      </c>
      <c r="M41" s="49">
        <f>((D41*F41)/1000)+M42</f>
        <v>3.60131474</v>
      </c>
      <c r="N41" s="49">
        <f>((D41*G41)/1000)+N42</f>
        <v>4.10694458</v>
      </c>
      <c r="O41" s="56">
        <f>((D41*H41)/1000)+O42</f>
        <v>0.63135243</v>
      </c>
      <c r="P41" s="56">
        <f>((D41*I41)/1000)+P42</f>
        <v>1.706517395</v>
      </c>
      <c r="Q41" s="56">
        <f>((D41*J41)/1000)+Q42</f>
        <v>2.337124045</v>
      </c>
    </row>
    <row r="42" spans="1:17">
      <c r="A42" s="24" t="s">
        <v>22</v>
      </c>
      <c r="B42" s="25">
        <v>73</v>
      </c>
      <c r="C42" s="26">
        <v>20</v>
      </c>
      <c r="D42" s="27">
        <v>9.813</v>
      </c>
      <c r="E42" s="40">
        <v>4.69</v>
      </c>
      <c r="F42" s="40">
        <v>26.45</v>
      </c>
      <c r="G42" s="40">
        <v>31.14</v>
      </c>
      <c r="H42" s="40">
        <v>6.47</v>
      </c>
      <c r="I42" s="40">
        <v>9.25</v>
      </c>
      <c r="J42" s="48">
        <v>15.71</v>
      </c>
      <c r="K42" s="50"/>
      <c r="L42" s="51">
        <f t="shared" ref="L42:L47" si="48">(0.5*(D42-D41)*(E41+E42)/1000)+L43</f>
        <v>0.489136045</v>
      </c>
      <c r="M42" s="51">
        <f t="shared" ref="M42:M46" si="49">(0.5*(D42-D41)*(F41+F42)/1000)+M43</f>
        <v>3.49763144</v>
      </c>
      <c r="N42" s="51">
        <f>(0.5*(D42-D41)*(G41+G42)/1000)+N43</f>
        <v>3.98615888</v>
      </c>
      <c r="O42" s="51">
        <f t="shared" ref="O42:O46" si="50">(0.5*(D42-D41)*(H41+H42)/1000)+O43</f>
        <v>0.61684593</v>
      </c>
      <c r="P42" s="51">
        <f t="shared" ref="P42:P46" si="51">(0.5*(D42-D41)*(I42+I41)/1000)+P43</f>
        <v>1.686666395</v>
      </c>
      <c r="Q42" s="51">
        <f t="shared" ref="Q42:Q46" si="52">(0.5*(D42-D41)*(J41+J42)/1000)+Q43</f>
        <v>2.302817445</v>
      </c>
    </row>
    <row r="43" spans="1:17">
      <c r="A43" s="24" t="s">
        <v>22</v>
      </c>
      <c r="B43" s="25">
        <v>73</v>
      </c>
      <c r="C43" s="26">
        <v>15</v>
      </c>
      <c r="D43" s="27">
        <v>24.986</v>
      </c>
      <c r="E43" s="40">
        <v>2.99</v>
      </c>
      <c r="F43" s="40">
        <v>19.19</v>
      </c>
      <c r="G43" s="40">
        <v>22.17</v>
      </c>
      <c r="H43" s="40">
        <v>3.62</v>
      </c>
      <c r="I43" s="40">
        <v>3.86</v>
      </c>
      <c r="J43" s="48">
        <v>7.48</v>
      </c>
      <c r="K43" s="50"/>
      <c r="L43" s="51">
        <f t="shared" si="48"/>
        <v>0.470102355</v>
      </c>
      <c r="M43" s="51">
        <f t="shared" si="49"/>
        <v>3.38706601</v>
      </c>
      <c r="N43" s="51">
        <f t="shared" ref="N43:N47" si="53">(0.5*(D43-D42)*(G42+G43)/1000)+N44</f>
        <v>3.856583375</v>
      </c>
      <c r="O43" s="51">
        <f t="shared" si="50"/>
        <v>0.59483675</v>
      </c>
      <c r="P43" s="51">
        <f t="shared" si="51"/>
        <v>1.65561267</v>
      </c>
      <c r="Q43" s="51">
        <f t="shared" si="52"/>
        <v>2.24980177</v>
      </c>
    </row>
    <row r="44" spans="1:17">
      <c r="A44" s="24" t="s">
        <v>22</v>
      </c>
      <c r="B44" s="25">
        <v>73</v>
      </c>
      <c r="C44" s="26">
        <v>13</v>
      </c>
      <c r="D44" s="27">
        <v>35.832</v>
      </c>
      <c r="E44" s="40">
        <v>1.66</v>
      </c>
      <c r="F44" s="40">
        <v>21.04</v>
      </c>
      <c r="G44" s="40">
        <v>22.7</v>
      </c>
      <c r="H44" s="40">
        <v>2.25</v>
      </c>
      <c r="I44" s="40">
        <v>2.63</v>
      </c>
      <c r="J44" s="48">
        <v>4.87</v>
      </c>
      <c r="K44" s="52"/>
      <c r="L44" s="51">
        <f t="shared" si="48"/>
        <v>0.411838035</v>
      </c>
      <c r="M44" s="51">
        <f t="shared" si="49"/>
        <v>3.04081815</v>
      </c>
      <c r="N44" s="51">
        <f t="shared" si="53"/>
        <v>3.45214706</v>
      </c>
      <c r="O44" s="51">
        <f t="shared" si="50"/>
        <v>0.518288965</v>
      </c>
      <c r="P44" s="51">
        <f t="shared" si="51"/>
        <v>1.556153655</v>
      </c>
      <c r="Q44" s="51">
        <f t="shared" si="52"/>
        <v>2.073870835</v>
      </c>
    </row>
    <row r="45" spans="1:17">
      <c r="A45" s="24" t="s">
        <v>22</v>
      </c>
      <c r="B45" s="25">
        <v>73</v>
      </c>
      <c r="C45" s="26">
        <v>11</v>
      </c>
      <c r="D45" s="27">
        <v>53.741</v>
      </c>
      <c r="E45" s="40">
        <v>3.56</v>
      </c>
      <c r="F45" s="40">
        <v>22.23</v>
      </c>
      <c r="G45" s="40">
        <v>25.78</v>
      </c>
      <c r="H45" s="40">
        <v>5.09</v>
      </c>
      <c r="I45" s="40">
        <v>5.66</v>
      </c>
      <c r="J45" s="48">
        <v>10.74</v>
      </c>
      <c r="K45" s="50"/>
      <c r="L45" s="51">
        <f t="shared" si="48"/>
        <v>0.386621085</v>
      </c>
      <c r="M45" s="51">
        <f t="shared" si="49"/>
        <v>2.82265086</v>
      </c>
      <c r="N45" s="51">
        <f t="shared" si="53"/>
        <v>3.20881705</v>
      </c>
      <c r="O45" s="51">
        <f t="shared" si="50"/>
        <v>0.486455955</v>
      </c>
      <c r="P45" s="51">
        <f t="shared" si="51"/>
        <v>1.520958385</v>
      </c>
      <c r="Q45" s="51">
        <f t="shared" si="52"/>
        <v>2.006896785</v>
      </c>
    </row>
    <row r="46" spans="1:17">
      <c r="A46" s="24" t="s">
        <v>22</v>
      </c>
      <c r="B46" s="25">
        <v>73</v>
      </c>
      <c r="C46" s="26">
        <v>9</v>
      </c>
      <c r="D46" s="27">
        <v>70.403</v>
      </c>
      <c r="E46" s="40">
        <v>8.1</v>
      </c>
      <c r="F46" s="40">
        <v>61.26</v>
      </c>
      <c r="G46" s="40">
        <v>69.36</v>
      </c>
      <c r="H46" s="40">
        <v>5.35</v>
      </c>
      <c r="I46" s="40">
        <v>14.96</v>
      </c>
      <c r="J46" s="48">
        <v>20.3</v>
      </c>
      <c r="K46" s="50"/>
      <c r="L46" s="51">
        <f t="shared" si="48"/>
        <v>0.339878595</v>
      </c>
      <c r="M46" s="51">
        <f t="shared" si="49"/>
        <v>2.435189645</v>
      </c>
      <c r="N46" s="51">
        <f t="shared" si="53"/>
        <v>2.77470289</v>
      </c>
      <c r="O46" s="51">
        <f t="shared" si="50"/>
        <v>0.420729925</v>
      </c>
      <c r="P46" s="51">
        <f t="shared" si="51"/>
        <v>1.44672558</v>
      </c>
      <c r="Q46" s="51">
        <f t="shared" si="52"/>
        <v>1.86711704</v>
      </c>
    </row>
    <row r="47" spans="1:17">
      <c r="A47" s="24" t="s">
        <v>22</v>
      </c>
      <c r="B47" s="25">
        <v>73</v>
      </c>
      <c r="C47" s="26">
        <v>5</v>
      </c>
      <c r="D47" s="27">
        <v>104.772</v>
      </c>
      <c r="E47" s="40">
        <v>2.8</v>
      </c>
      <c r="F47" s="40">
        <v>20.03</v>
      </c>
      <c r="G47" s="40">
        <v>22.82</v>
      </c>
      <c r="H47" s="40">
        <v>6.55</v>
      </c>
      <c r="I47" s="40">
        <v>33.87</v>
      </c>
      <c r="J47" s="48">
        <v>40.42</v>
      </c>
      <c r="K47" s="50"/>
      <c r="L47" s="51">
        <f t="shared" si="48"/>
        <v>0.242739135</v>
      </c>
      <c r="M47" s="51">
        <f t="shared" ref="M47" si="54">(0.5*(D47-D46)*(F46+F47)/1000)+M48</f>
        <v>1.739634455</v>
      </c>
      <c r="N47" s="51">
        <f t="shared" si="53"/>
        <v>1.98209155</v>
      </c>
      <c r="O47" s="51">
        <f t="shared" ref="O47" si="55">(0.5*(D47-D46)*(H46+H47)/1000)+O48</f>
        <v>0.333754285</v>
      </c>
      <c r="P47" s="51">
        <f t="shared" ref="P47" si="56">(0.5*(D47-D46)*(I47+I46)/1000)+P48</f>
        <v>1.27494036</v>
      </c>
      <c r="Q47" s="51">
        <f t="shared" ref="Q47:Q48" si="57">(0.5*(D47-D46)*(J46+J47)/1000)+Q48</f>
        <v>1.6085228</v>
      </c>
    </row>
    <row r="48" ht="14.25" spans="1:17">
      <c r="A48" s="29" t="s">
        <v>22</v>
      </c>
      <c r="B48" s="30">
        <v>73</v>
      </c>
      <c r="C48" s="33">
        <v>3</v>
      </c>
      <c r="D48" s="32">
        <v>126.811</v>
      </c>
      <c r="E48" s="42">
        <v>2.23</v>
      </c>
      <c r="F48" s="42">
        <v>11.07</v>
      </c>
      <c r="G48" s="42">
        <v>13.3</v>
      </c>
      <c r="H48" s="42">
        <v>5.18</v>
      </c>
      <c r="I48" s="42">
        <v>5.68</v>
      </c>
      <c r="J48" s="53">
        <v>10.86</v>
      </c>
      <c r="L48" s="51">
        <f>(0.5*(D48-D47)*(E47+E48)/1000)</f>
        <v>0.055428085</v>
      </c>
      <c r="M48" s="51">
        <f>(0.5*(D48-D47)*(F47+F48)/1000)</f>
        <v>0.34270645</v>
      </c>
      <c r="N48" s="51">
        <f>(0.5*(D48-D47)*(G47+G48)/1000)</f>
        <v>0.39802434</v>
      </c>
      <c r="O48" s="51">
        <f>(0.5*(D48-D47)*(H47+H48)/1000)</f>
        <v>0.129258735</v>
      </c>
      <c r="P48" s="51">
        <f>(0.5*(D48-D47)*(I48+I47)/1000)</f>
        <v>0.435821225</v>
      </c>
      <c r="Q48" s="51">
        <f>(0.5*(D48-D47)*(J47+J48)/1000)</f>
        <v>0.56507996</v>
      </c>
    </row>
    <row r="49" spans="1:17">
      <c r="A49" s="20" t="s">
        <v>23</v>
      </c>
      <c r="B49" s="21">
        <v>77</v>
      </c>
      <c r="C49" s="22">
        <v>23</v>
      </c>
      <c r="D49" s="23">
        <v>5.306</v>
      </c>
      <c r="E49" s="43">
        <v>4.95</v>
      </c>
      <c r="F49" s="43">
        <v>26.48</v>
      </c>
      <c r="G49" s="43">
        <v>31.43</v>
      </c>
      <c r="H49" s="43">
        <v>5.18</v>
      </c>
      <c r="I49" s="43">
        <v>3.86</v>
      </c>
      <c r="J49" s="54">
        <v>9.03</v>
      </c>
      <c r="K49" s="46" t="s">
        <v>61</v>
      </c>
      <c r="L49" s="49">
        <f>((D49*E49)/1000)+L50</f>
        <v>0.697090865</v>
      </c>
      <c r="M49" s="49">
        <f>((D49*F49)/1000)+M50</f>
        <v>1.79653818</v>
      </c>
      <c r="N49" s="49">
        <f>((D49*G49)/1000)+N50</f>
        <v>2.49266036</v>
      </c>
      <c r="O49" s="56">
        <f>((D49*H49)/1000)+O50</f>
        <v>1.034365355</v>
      </c>
      <c r="P49" s="56">
        <f>((D49*I49)/1000)+P50</f>
        <v>2.10213115</v>
      </c>
      <c r="Q49" s="56">
        <f>((D49*J49)/1000)+Q50</f>
        <v>3.13601502</v>
      </c>
    </row>
    <row r="50" spans="1:17">
      <c r="A50" s="24" t="s">
        <v>23</v>
      </c>
      <c r="B50" s="25">
        <v>77</v>
      </c>
      <c r="C50" s="26">
        <v>20</v>
      </c>
      <c r="D50" s="27">
        <v>11.385</v>
      </c>
      <c r="E50" s="40">
        <v>6.79</v>
      </c>
      <c r="F50" s="40">
        <v>18.65</v>
      </c>
      <c r="G50" s="40">
        <v>25.43</v>
      </c>
      <c r="H50" s="40">
        <v>4.56</v>
      </c>
      <c r="I50" s="40">
        <v>7.33</v>
      </c>
      <c r="J50" s="48">
        <v>11.89</v>
      </c>
      <c r="K50" s="50"/>
      <c r="L50" s="51">
        <f t="shared" ref="L50:L54" si="58">(0.5*(D50-D49)*(E49+E50)/1000)+L51</f>
        <v>0.670826165</v>
      </c>
      <c r="M50" s="51">
        <f t="shared" ref="M50:M54" si="59">(0.5*(D50-D49)*(F49+F50)/1000)+M51</f>
        <v>1.6560353</v>
      </c>
      <c r="N50" s="51">
        <f>(0.5*(D50-D49)*(G49+G50)/1000)+N51</f>
        <v>2.32589278</v>
      </c>
      <c r="O50" s="51">
        <f t="shared" ref="O50:O54" si="60">(0.5*(D50-D49)*(H49+H50)/1000)+O51</f>
        <v>1.006880275</v>
      </c>
      <c r="P50" s="51">
        <f t="shared" ref="P50:P54" si="61">(0.5*(D50-D49)*(I50+I49)/1000)+P51</f>
        <v>2.08164999</v>
      </c>
      <c r="Q50" s="51">
        <f t="shared" ref="Q50:Q54" si="62">(0.5*(D50-D49)*(J49+J50)/1000)+Q51</f>
        <v>3.08810184</v>
      </c>
    </row>
    <row r="51" spans="1:17">
      <c r="A51" s="24" t="s">
        <v>23</v>
      </c>
      <c r="B51" s="25">
        <v>77</v>
      </c>
      <c r="C51" s="26">
        <v>15</v>
      </c>
      <c r="D51" s="27">
        <v>28.397</v>
      </c>
      <c r="E51" s="40">
        <v>16.06</v>
      </c>
      <c r="F51" s="40">
        <v>17.66</v>
      </c>
      <c r="G51" s="40">
        <v>33.72</v>
      </c>
      <c r="H51" s="40">
        <v>28.44</v>
      </c>
      <c r="I51" s="40">
        <v>7.65</v>
      </c>
      <c r="J51" s="48">
        <v>36.09</v>
      </c>
      <c r="K51" s="50"/>
      <c r="L51" s="51">
        <f t="shared" si="58"/>
        <v>0.635142435</v>
      </c>
      <c r="M51" s="51">
        <f t="shared" si="59"/>
        <v>1.518862665</v>
      </c>
      <c r="N51" s="51">
        <f t="shared" ref="N51:N54" si="63">(0.5*(D51-D50)*(G50+G51)/1000)+N52</f>
        <v>2.15306681</v>
      </c>
      <c r="O51" s="51">
        <f t="shared" si="60"/>
        <v>0.977275545</v>
      </c>
      <c r="P51" s="51">
        <f t="shared" si="61"/>
        <v>2.047637985</v>
      </c>
      <c r="Q51" s="51">
        <f t="shared" si="62"/>
        <v>3.0245155</v>
      </c>
    </row>
    <row r="52" spans="1:17">
      <c r="A52" s="24" t="s">
        <v>23</v>
      </c>
      <c r="B52" s="25">
        <v>77</v>
      </c>
      <c r="C52" s="26">
        <v>13</v>
      </c>
      <c r="D52" s="27">
        <v>39.831</v>
      </c>
      <c r="E52" s="40">
        <v>10</v>
      </c>
      <c r="F52" s="40">
        <v>13.78</v>
      </c>
      <c r="G52" s="40">
        <v>23.77</v>
      </c>
      <c r="H52" s="40">
        <v>8.36</v>
      </c>
      <c r="I52" s="40">
        <v>15.65</v>
      </c>
      <c r="J52" s="48">
        <v>24.01</v>
      </c>
      <c r="K52" s="52"/>
      <c r="L52" s="51">
        <f t="shared" si="58"/>
        <v>0.440780335</v>
      </c>
      <c r="M52" s="51">
        <f t="shared" si="59"/>
        <v>1.210009805</v>
      </c>
      <c r="N52" s="51">
        <f t="shared" si="63"/>
        <v>1.64993691</v>
      </c>
      <c r="O52" s="51">
        <f t="shared" si="60"/>
        <v>0.696577545</v>
      </c>
      <c r="P52" s="51">
        <f t="shared" si="61"/>
        <v>1.920218105</v>
      </c>
      <c r="Q52" s="51">
        <f t="shared" si="62"/>
        <v>2.61639762</v>
      </c>
    </row>
    <row r="53" spans="1:17">
      <c r="A53" s="24" t="s">
        <v>23</v>
      </c>
      <c r="B53" s="25">
        <v>77</v>
      </c>
      <c r="C53" s="26">
        <v>11</v>
      </c>
      <c r="D53" s="27">
        <v>60.536</v>
      </c>
      <c r="E53" s="40">
        <v>2.23</v>
      </c>
      <c r="F53" s="40">
        <v>12.09</v>
      </c>
      <c r="G53" s="40">
        <v>14.31</v>
      </c>
      <c r="H53" s="40">
        <v>4.83</v>
      </c>
      <c r="I53" s="40">
        <v>7.12</v>
      </c>
      <c r="J53" s="48">
        <v>11.94</v>
      </c>
      <c r="K53" s="50"/>
      <c r="L53" s="51">
        <f t="shared" si="58"/>
        <v>0.291795315</v>
      </c>
      <c r="M53" s="51">
        <f t="shared" si="59"/>
        <v>1.030267325</v>
      </c>
      <c r="N53" s="51">
        <f t="shared" si="63"/>
        <v>1.32126658</v>
      </c>
      <c r="O53" s="51">
        <f t="shared" si="60"/>
        <v>0.486191945</v>
      </c>
      <c r="P53" s="51">
        <f t="shared" si="61"/>
        <v>1.787012005</v>
      </c>
      <c r="Q53" s="51">
        <f t="shared" si="62"/>
        <v>2.27280592</v>
      </c>
    </row>
    <row r="54" spans="1:17">
      <c r="A54" s="24" t="s">
        <v>23</v>
      </c>
      <c r="B54" s="25">
        <v>77</v>
      </c>
      <c r="C54" s="26">
        <v>9</v>
      </c>
      <c r="D54" s="27">
        <v>79.711</v>
      </c>
      <c r="E54" s="40">
        <v>2.61</v>
      </c>
      <c r="F54" s="40">
        <v>12.43</v>
      </c>
      <c r="G54" s="40">
        <v>15.03</v>
      </c>
      <c r="H54" s="40">
        <v>4.83</v>
      </c>
      <c r="I54" s="40">
        <v>11.4</v>
      </c>
      <c r="J54" s="48">
        <v>16.23</v>
      </c>
      <c r="K54" s="50"/>
      <c r="L54" s="51">
        <f t="shared" si="58"/>
        <v>0.16518424</v>
      </c>
      <c r="M54" s="51">
        <f t="shared" si="59"/>
        <v>0.76244815</v>
      </c>
      <c r="N54" s="51">
        <f t="shared" si="63"/>
        <v>0.92704338</v>
      </c>
      <c r="O54" s="51">
        <f t="shared" si="60"/>
        <v>0.34964247</v>
      </c>
      <c r="P54" s="51">
        <f t="shared" si="61"/>
        <v>1.55128558</v>
      </c>
      <c r="Q54" s="51">
        <f t="shared" si="62"/>
        <v>1.900633545</v>
      </c>
    </row>
    <row r="55" spans="1:17">
      <c r="A55" s="24" t="s">
        <v>23</v>
      </c>
      <c r="B55" s="25">
        <v>77</v>
      </c>
      <c r="C55" s="26">
        <v>5</v>
      </c>
      <c r="D55" s="27">
        <v>119.437</v>
      </c>
      <c r="E55" s="40">
        <v>3.37</v>
      </c>
      <c r="F55" s="40">
        <v>14.12</v>
      </c>
      <c r="G55" s="40">
        <v>17.48</v>
      </c>
      <c r="H55" s="40">
        <v>8.11</v>
      </c>
      <c r="I55" s="40">
        <v>57.76</v>
      </c>
      <c r="J55" s="48">
        <v>65.86</v>
      </c>
      <c r="K55" s="50"/>
      <c r="L55" s="51">
        <f>(0.5*(D55-D54)*(E54+E55)/1000)+L57</f>
        <v>0.11878074</v>
      </c>
      <c r="M55" s="51">
        <f>(0.5*(D55-D54)*(F54+F55)/1000)+M57</f>
        <v>0.52736265</v>
      </c>
      <c r="N55" s="51">
        <f>(0.5*(D55-D54)*(G54+G55)/1000)+N57</f>
        <v>0.64574613</v>
      </c>
      <c r="O55" s="51">
        <f>(0.5*(D55-D54)*(H54+H55)/1000)+O57</f>
        <v>0.25702722</v>
      </c>
      <c r="P55" s="51">
        <f>(0.5*(D55-D54)*(I55+I54)/1000)+P57</f>
        <v>1.37372508</v>
      </c>
      <c r="Q55" s="51">
        <f>(0.5*(D55-D54)*(J54+J55)/1000)+Q57</f>
        <v>1.63055367</v>
      </c>
    </row>
    <row r="56" spans="1:17">
      <c r="A56" s="34" t="s">
        <v>62</v>
      </c>
      <c r="B56" s="35"/>
      <c r="C56" s="36"/>
      <c r="D56" s="37">
        <v>125</v>
      </c>
      <c r="E56" s="45">
        <f>E55-((D56-D55)*(E55-E57)/(D57-D55))</f>
        <v>2.64356013745704</v>
      </c>
      <c r="F56" s="45">
        <f>F55-((D56-D55)*(F55-F57)/(D57-D55))</f>
        <v>13.414414870353</v>
      </c>
      <c r="G56" s="45">
        <f>G55-((D56-D55)*(G55-G57)/(D57-D55))</f>
        <v>16.0514507966261</v>
      </c>
      <c r="H56" s="45">
        <f>H55-((D56-D55)*(H55-H57)/(D57-D55))</f>
        <v>6.43119400187441</v>
      </c>
      <c r="I56" s="45">
        <f>I55-((D56-D55)*(I55-I57)/(D57-D55))</f>
        <v>41.4064136207435</v>
      </c>
      <c r="J56" s="45">
        <f>J55-((D56-D55)*(J55-J57)/(D57-D55))</f>
        <v>47.8276076226179</v>
      </c>
      <c r="K56" s="50"/>
      <c r="L56" s="51">
        <f>(0.5*(D56-D55)*(E55+E56)/1000)</f>
        <v>0.0167267175223368</v>
      </c>
      <c r="M56" s="51">
        <f>(0.5*(D56-D55)*(F55+F56)/1000)</f>
        <v>0.0765869749618869</v>
      </c>
      <c r="N56" s="51">
        <f>(0.5*(D56-D55)*(G55+G56)/1000)</f>
        <v>0.0932677303908154</v>
      </c>
      <c r="O56" s="51">
        <f>(0.5*(D56-D55)*(H55+H56)/1000)</f>
        <v>0.0404463311162137</v>
      </c>
      <c r="P56" s="51">
        <f>(0.5*(D56-D55)*(I56+I55)/1000)</f>
        <v>0.275831379486098</v>
      </c>
      <c r="Q56" s="51">
        <f>(0.5*(D56-D55)*(J55+J56)/1000)</f>
        <v>0.316222080602312</v>
      </c>
    </row>
    <row r="57" ht="14.25" spans="1:17">
      <c r="A57" s="29" t="s">
        <v>23</v>
      </c>
      <c r="B57" s="30">
        <v>77</v>
      </c>
      <c r="C57" s="33">
        <v>3</v>
      </c>
      <c r="D57" s="32">
        <v>135.442</v>
      </c>
      <c r="E57" s="42">
        <v>1.28</v>
      </c>
      <c r="F57" s="42">
        <v>12.09</v>
      </c>
      <c r="G57" s="42">
        <v>13.37</v>
      </c>
      <c r="H57" s="42">
        <v>3.28</v>
      </c>
      <c r="I57" s="42">
        <v>10.71</v>
      </c>
      <c r="J57" s="53">
        <v>13.98</v>
      </c>
      <c r="L57" s="51"/>
      <c r="M57" s="51"/>
      <c r="N57" s="51"/>
      <c r="O57" s="51"/>
      <c r="P57" s="51"/>
      <c r="Q57" s="51"/>
    </row>
    <row r="58" spans="1:17">
      <c r="A58" s="20" t="s">
        <v>24</v>
      </c>
      <c r="B58" s="21">
        <v>81</v>
      </c>
      <c r="C58" s="22">
        <v>23</v>
      </c>
      <c r="D58" s="23">
        <v>5.296</v>
      </c>
      <c r="E58" s="43">
        <v>3.56</v>
      </c>
      <c r="F58" s="43">
        <v>22.4</v>
      </c>
      <c r="G58" s="43">
        <v>25.95</v>
      </c>
      <c r="H58" s="43">
        <v>2.59</v>
      </c>
      <c r="I58" s="43">
        <v>17.93</v>
      </c>
      <c r="J58" s="54">
        <v>20.52</v>
      </c>
      <c r="K58" s="46" t="s">
        <v>63</v>
      </c>
      <c r="L58" s="49">
        <f>((D58*E58)/1000)+L59</f>
        <v>0.394854670752925</v>
      </c>
      <c r="M58" s="49">
        <f>((D58*F58)/1000)+M59</f>
        <v>1.94773715162961</v>
      </c>
      <c r="N58" s="49">
        <f>((D58*G58)/1000)+N59</f>
        <v>2.34134182238254</v>
      </c>
      <c r="O58" s="56">
        <f>((D58*H58)/1000)+O59</f>
        <v>0.546777872211071</v>
      </c>
      <c r="P58" s="56">
        <f>((D58*I58)/1000)+P59</f>
        <v>1.2125219449559</v>
      </c>
      <c r="Q58" s="56">
        <f>((D58*J58)/1000)+Q59</f>
        <v>1.75880776753105</v>
      </c>
    </row>
    <row r="59" spans="1:17">
      <c r="A59" s="24" t="s">
        <v>24</v>
      </c>
      <c r="B59" s="25">
        <v>81</v>
      </c>
      <c r="C59" s="26">
        <v>20</v>
      </c>
      <c r="D59" s="27">
        <v>12.54</v>
      </c>
      <c r="E59" s="40">
        <v>2.23</v>
      </c>
      <c r="F59" s="40">
        <v>22.23</v>
      </c>
      <c r="G59" s="40">
        <v>24.45</v>
      </c>
      <c r="H59" s="40">
        <v>1.99</v>
      </c>
      <c r="I59" s="40">
        <v>4.78</v>
      </c>
      <c r="J59" s="48">
        <v>6.76</v>
      </c>
      <c r="K59" s="50"/>
      <c r="L59" s="51">
        <f t="shared" ref="L59:L63" si="64">(0.5*(D59-D58)*(E58+E59)/1000)+L60</f>
        <v>0.376000910752925</v>
      </c>
      <c r="M59" s="51">
        <f t="shared" ref="M59:M63" si="65">(0.5*(D59-D58)*(F58+F59)/1000)+M60</f>
        <v>1.82910675162961</v>
      </c>
      <c r="N59" s="51">
        <f>(0.5*(D59-D58)*(G58+G59)/1000)+N60</f>
        <v>2.20391062238254</v>
      </c>
      <c r="O59" s="51">
        <f t="shared" ref="O59:O63" si="66">(0.5*(D59-D58)*(H58+H59)/1000)+O60</f>
        <v>0.533061232211071</v>
      </c>
      <c r="P59" s="51">
        <f t="shared" ref="P59:P63" si="67">(0.5*(D59-D58)*(I59+I58)/1000)+P60</f>
        <v>1.1175646649559</v>
      </c>
      <c r="Q59" s="51">
        <f t="shared" ref="Q59:Q63" si="68">(0.5*(D59-D58)*(J58+J59)/1000)+Q60</f>
        <v>1.65013384753105</v>
      </c>
    </row>
    <row r="60" spans="1:17">
      <c r="A60" s="24" t="s">
        <v>24</v>
      </c>
      <c r="B60" s="25">
        <v>81</v>
      </c>
      <c r="C60" s="26">
        <v>15</v>
      </c>
      <c r="D60" s="27">
        <v>32.594</v>
      </c>
      <c r="E60" s="40">
        <v>3.56</v>
      </c>
      <c r="F60" s="40">
        <v>20.71</v>
      </c>
      <c r="G60" s="40">
        <v>24.26</v>
      </c>
      <c r="H60" s="40">
        <v>3.45</v>
      </c>
      <c r="I60" s="40">
        <v>2.45</v>
      </c>
      <c r="J60" s="48">
        <v>5.9</v>
      </c>
      <c r="K60" s="50"/>
      <c r="L60" s="51">
        <f t="shared" si="64"/>
        <v>0.355029530752925</v>
      </c>
      <c r="M60" s="51">
        <f t="shared" si="65"/>
        <v>1.66745689162961</v>
      </c>
      <c r="N60" s="51">
        <f t="shared" ref="N60:N63" si="69">(0.5*(D60-D59)*(G59+G60)/1000)+N61</f>
        <v>2.02136182238254</v>
      </c>
      <c r="O60" s="51">
        <f t="shared" si="66"/>
        <v>0.516472472211071</v>
      </c>
      <c r="P60" s="51">
        <f t="shared" si="67"/>
        <v>1.0353090449559</v>
      </c>
      <c r="Q60" s="51">
        <f t="shared" si="68"/>
        <v>1.55132568753105</v>
      </c>
    </row>
    <row r="61" spans="1:17">
      <c r="A61" s="24" t="s">
        <v>24</v>
      </c>
      <c r="B61" s="25">
        <v>81</v>
      </c>
      <c r="C61" s="26">
        <v>13</v>
      </c>
      <c r="D61" s="27">
        <v>45.985</v>
      </c>
      <c r="E61" s="40">
        <v>5.64</v>
      </c>
      <c r="F61" s="40">
        <v>17.5</v>
      </c>
      <c r="G61" s="40">
        <v>23.13</v>
      </c>
      <c r="H61" s="40">
        <v>4.14</v>
      </c>
      <c r="I61" s="40">
        <v>4.58</v>
      </c>
      <c r="J61" s="48">
        <v>8.72</v>
      </c>
      <c r="K61" s="52"/>
      <c r="L61" s="51">
        <f t="shared" si="64"/>
        <v>0.296973200752925</v>
      </c>
      <c r="M61" s="51">
        <f t="shared" si="65"/>
        <v>1.23689751162961</v>
      </c>
      <c r="N61" s="51">
        <f t="shared" si="69"/>
        <v>1.53294665238254</v>
      </c>
      <c r="O61" s="51">
        <f t="shared" si="66"/>
        <v>0.461925592211071</v>
      </c>
      <c r="P61" s="51">
        <f t="shared" si="67"/>
        <v>0.962813834955896</v>
      </c>
      <c r="Q61" s="51">
        <f t="shared" si="68"/>
        <v>1.42438386753105</v>
      </c>
    </row>
    <row r="62" spans="1:17">
      <c r="A62" s="24" t="s">
        <v>24</v>
      </c>
      <c r="B62" s="25">
        <v>81</v>
      </c>
      <c r="C62" s="26">
        <v>11</v>
      </c>
      <c r="D62" s="27">
        <v>70.21</v>
      </c>
      <c r="E62" s="40">
        <v>2.23</v>
      </c>
      <c r="F62" s="40">
        <v>11.92</v>
      </c>
      <c r="G62" s="40">
        <v>14.14</v>
      </c>
      <c r="H62" s="40">
        <v>4.49</v>
      </c>
      <c r="I62" s="40">
        <v>11.07</v>
      </c>
      <c r="J62" s="48">
        <v>15.55</v>
      </c>
      <c r="K62" s="50"/>
      <c r="L62" s="51">
        <f t="shared" si="64"/>
        <v>0.235374600752925</v>
      </c>
      <c r="M62" s="51">
        <f t="shared" si="65"/>
        <v>0.981062456629613</v>
      </c>
      <c r="N62" s="51">
        <f t="shared" si="69"/>
        <v>1.21564690738254</v>
      </c>
      <c r="O62" s="51">
        <f t="shared" si="66"/>
        <v>0.411106747211071</v>
      </c>
      <c r="P62" s="51">
        <f t="shared" si="67"/>
        <v>0.915744469955896</v>
      </c>
      <c r="Q62" s="51">
        <f t="shared" si="68"/>
        <v>1.32649565753105</v>
      </c>
    </row>
    <row r="63" spans="1:17">
      <c r="A63" s="24" t="s">
        <v>24</v>
      </c>
      <c r="B63" s="25">
        <v>81</v>
      </c>
      <c r="C63" s="26">
        <v>9</v>
      </c>
      <c r="D63" s="27">
        <v>90.842</v>
      </c>
      <c r="E63" s="40">
        <v>2.8</v>
      </c>
      <c r="F63" s="40">
        <v>12.43</v>
      </c>
      <c r="G63" s="40">
        <v>15.22</v>
      </c>
      <c r="H63" s="40">
        <v>6.64</v>
      </c>
      <c r="I63" s="40">
        <v>15.26</v>
      </c>
      <c r="J63" s="48">
        <v>21.9</v>
      </c>
      <c r="K63" s="50"/>
      <c r="L63" s="51">
        <f t="shared" si="64"/>
        <v>0.140049225752925</v>
      </c>
      <c r="M63" s="51">
        <f t="shared" si="65"/>
        <v>0.624712706629613</v>
      </c>
      <c r="N63" s="51">
        <f t="shared" si="69"/>
        <v>0.764214032382538</v>
      </c>
      <c r="O63" s="51">
        <f t="shared" si="66"/>
        <v>0.306575872211071</v>
      </c>
      <c r="P63" s="51">
        <f t="shared" si="67"/>
        <v>0.726183844955896</v>
      </c>
      <c r="Q63" s="51">
        <f t="shared" si="68"/>
        <v>1.03252528253105</v>
      </c>
    </row>
    <row r="64" spans="1:17">
      <c r="A64" s="34" t="s">
        <v>62</v>
      </c>
      <c r="B64" s="35"/>
      <c r="C64" s="36"/>
      <c r="D64" s="37">
        <v>125</v>
      </c>
      <c r="E64" s="45">
        <f>E63-((D64-D63)*(E63-E65)/(D65-D63))</f>
        <v>2.3618798379838</v>
      </c>
      <c r="F64" s="45">
        <f>F63-((D64-D63)*(F63-F65)/(D65-D63))</f>
        <v>9.44002205220522</v>
      </c>
      <c r="G64" s="45">
        <f>G63-((D64-D63)*(G63-G65)/(D65-D63))</f>
        <v>11.791901890189</v>
      </c>
      <c r="H64" s="45">
        <f>H63-((D64-D63)*(H63-H65)/(D65-D63))</f>
        <v>4.58775292529253</v>
      </c>
      <c r="I64" s="45">
        <f>I63-((D64-D63)*(I63-I65)/(D65-D63))</f>
        <v>11.3553501350135</v>
      </c>
      <c r="J64" s="45">
        <f>J63-((D64-D63)*(J63-J65)/(D65-D63))</f>
        <v>15.9354167416742</v>
      </c>
      <c r="K64" s="50"/>
      <c r="L64" s="51">
        <f>(0.5*(D64-D63)*(E63+E64)/1000)+L66</f>
        <v>0.0881597457529253</v>
      </c>
      <c r="M64" s="51">
        <f>(0.5*(D64-D63)*(F63+F64)/1000)+M66</f>
        <v>0.373518106629613</v>
      </c>
      <c r="N64" s="51">
        <f>(0.5*(D64-D63)*(G63+G64)/1000)+N66</f>
        <v>0.461336272382538</v>
      </c>
      <c r="O64" s="51">
        <f>(0.5*(D64-D63)*(H63+H64)/1000)+O66</f>
        <v>0.191758792211071</v>
      </c>
      <c r="P64" s="51">
        <f>(0.5*(D64-D63)*(I64+I63)/1000)+P66</f>
        <v>0.454563564955896</v>
      </c>
      <c r="Q64" s="51">
        <f>(0.5*(D64-D63)*(J63+J64)/1000)+Q66</f>
        <v>0.646191082531053</v>
      </c>
    </row>
    <row r="65" spans="1:17">
      <c r="A65" s="24" t="s">
        <v>24</v>
      </c>
      <c r="B65" s="25">
        <v>81</v>
      </c>
      <c r="C65" s="26">
        <v>5</v>
      </c>
      <c r="D65" s="27">
        <v>135.282</v>
      </c>
      <c r="E65" s="40">
        <v>2.23</v>
      </c>
      <c r="F65" s="40">
        <v>8.54</v>
      </c>
      <c r="G65" s="40">
        <v>10.76</v>
      </c>
      <c r="H65" s="40">
        <v>3.97</v>
      </c>
      <c r="I65" s="40">
        <v>10.18</v>
      </c>
      <c r="J65" s="48">
        <v>14.14</v>
      </c>
      <c r="K65" s="50"/>
      <c r="L65" s="51">
        <f>(0.5*(D65-D64)*(E64+E65)/1000)</f>
        <v>0.0236068542470747</v>
      </c>
      <c r="M65" s="51">
        <f>(0.5*(D65-D64)*(F64+F65)/1000)</f>
        <v>0.0924352933703871</v>
      </c>
      <c r="N65" s="51">
        <f>(0.5*(D65-D64)*(G64+G65)/1000)</f>
        <v>0.115939327617462</v>
      </c>
      <c r="O65" s="51">
        <f>(0.5*(D65-D64)*(H64+H65)/1000)</f>
        <v>0.0439954077889289</v>
      </c>
      <c r="P65" s="51">
        <f>(0.5*(D65-D64)*(I65+I64)/1000)</f>
        <v>0.110713235044105</v>
      </c>
      <c r="Q65" s="51">
        <f>(0.5*(D65-D64)*(J64+J65)/1000)</f>
        <v>0.154617717468947</v>
      </c>
    </row>
    <row r="66" ht="14.25" spans="1:10">
      <c r="A66" s="29" t="s">
        <v>24</v>
      </c>
      <c r="B66" s="30">
        <v>81</v>
      </c>
      <c r="C66" s="33">
        <v>3</v>
      </c>
      <c r="D66" s="32">
        <v>150.279</v>
      </c>
      <c r="E66" s="42">
        <v>2.04</v>
      </c>
      <c r="F66" s="42">
        <v>6.51</v>
      </c>
      <c r="G66" s="42">
        <v>8.55</v>
      </c>
      <c r="H66" s="42">
        <v>3.45</v>
      </c>
      <c r="I66" s="42">
        <v>6.05</v>
      </c>
      <c r="J66" s="53">
        <v>9.49</v>
      </c>
    </row>
    <row r="67" spans="1:17">
      <c r="A67" s="20" t="s">
        <v>25</v>
      </c>
      <c r="B67" s="21">
        <v>85</v>
      </c>
      <c r="C67" s="22">
        <v>23</v>
      </c>
      <c r="D67" s="23">
        <v>5.408</v>
      </c>
      <c r="E67" s="43">
        <v>5.52</v>
      </c>
      <c r="F67" s="43">
        <v>7.15</v>
      </c>
      <c r="G67" s="43">
        <v>12.67</v>
      </c>
      <c r="H67" s="43">
        <v>6.21</v>
      </c>
      <c r="I67" s="43">
        <v>4.01</v>
      </c>
      <c r="J67" s="54">
        <v>10.21</v>
      </c>
      <c r="K67" s="46" t="s">
        <v>64</v>
      </c>
      <c r="L67" s="49">
        <f>((D67*E67)/1000)+L68</f>
        <v>0.389357768995387</v>
      </c>
      <c r="M67" s="49">
        <f>((D67*F67)/1000)+M68</f>
        <v>1.11886198149019</v>
      </c>
      <c r="N67" s="49">
        <f>((D67*G67)/1000)+N68</f>
        <v>1.50722566048558</v>
      </c>
      <c r="O67" s="56">
        <f>((D67*H67)/1000)+O68</f>
        <v>0.34509729802007</v>
      </c>
      <c r="P67" s="56">
        <f>((D67*I67)/1000)+P68</f>
        <v>1.03847908067186</v>
      </c>
      <c r="Q67" s="56">
        <f>((D67*J67)/1000)+Q68</f>
        <v>1.38295005869193</v>
      </c>
    </row>
    <row r="68" spans="1:17">
      <c r="A68" s="24" t="s">
        <v>25</v>
      </c>
      <c r="B68" s="25">
        <v>85</v>
      </c>
      <c r="C68" s="26">
        <v>20</v>
      </c>
      <c r="D68" s="27">
        <v>12.02</v>
      </c>
      <c r="E68" s="40">
        <v>2.1</v>
      </c>
      <c r="F68" s="40">
        <v>12.76</v>
      </c>
      <c r="G68" s="40">
        <v>14.85</v>
      </c>
      <c r="H68" s="40">
        <v>2.68</v>
      </c>
      <c r="I68" s="40">
        <v>19.66</v>
      </c>
      <c r="J68" s="48">
        <v>22.33</v>
      </c>
      <c r="K68" s="50"/>
      <c r="L68" s="51">
        <f t="shared" ref="L68:L72" si="70">(0.5*(D68-D67)*(E67+E68)/1000)+L69</f>
        <v>0.359505608995387</v>
      </c>
      <c r="M68" s="51">
        <f t="shared" ref="M68:M72" si="71">(0.5*(D68-D67)*(F67+F68)/1000)+M69</f>
        <v>1.08019478149019</v>
      </c>
      <c r="N68" s="51">
        <f>(0.5*(D68-D67)*(G67+G68)/1000)+N69</f>
        <v>1.43870630048558</v>
      </c>
      <c r="O68" s="51">
        <f t="shared" ref="O68:O72" si="72">(0.5*(D68-D67)*(H67+H68)/1000)+O69</f>
        <v>0.31151361802007</v>
      </c>
      <c r="P68" s="51">
        <f t="shared" ref="P68:P72" si="73">(0.5*(D68-D67)*(I68+I67)/1000)+P69</f>
        <v>1.01679300067186</v>
      </c>
      <c r="Q68" s="51">
        <f t="shared" ref="Q68:Q72" si="74">(0.5*(D68-D67)*(J67+J68)/1000)+Q69</f>
        <v>1.32773437869193</v>
      </c>
    </row>
    <row r="69" spans="1:17">
      <c r="A69" s="24" t="s">
        <v>25</v>
      </c>
      <c r="B69" s="25">
        <v>85</v>
      </c>
      <c r="C69" s="26">
        <v>15</v>
      </c>
      <c r="D69" s="27">
        <v>32.074</v>
      </c>
      <c r="E69" s="40">
        <v>5.71</v>
      </c>
      <c r="F69" s="40">
        <v>9.02</v>
      </c>
      <c r="G69" s="40">
        <v>14.73</v>
      </c>
      <c r="H69" s="40">
        <v>2.85</v>
      </c>
      <c r="I69" s="40">
        <v>4.19</v>
      </c>
      <c r="J69" s="48">
        <v>7.04</v>
      </c>
      <c r="K69" s="50"/>
      <c r="L69" s="51">
        <f t="shared" si="70"/>
        <v>0.334313888995387</v>
      </c>
      <c r="M69" s="51">
        <f t="shared" si="71"/>
        <v>1.01437232149019</v>
      </c>
      <c r="N69" s="51">
        <f t="shared" ref="N69:N72" si="75">(0.5*(D69-D68)*(G68+G69)/1000)+N70</f>
        <v>1.34772518048558</v>
      </c>
      <c r="O69" s="51">
        <f t="shared" si="72"/>
        <v>0.28212327802007</v>
      </c>
      <c r="P69" s="51">
        <f t="shared" si="73"/>
        <v>0.938539980671856</v>
      </c>
      <c r="Q69" s="51">
        <f t="shared" si="74"/>
        <v>1.22015713869193</v>
      </c>
    </row>
    <row r="70" spans="1:17">
      <c r="A70" s="24" t="s">
        <v>25</v>
      </c>
      <c r="B70" s="25">
        <v>85</v>
      </c>
      <c r="C70" s="26">
        <v>13</v>
      </c>
      <c r="D70" s="27">
        <v>45.774</v>
      </c>
      <c r="E70" s="40">
        <v>3.81</v>
      </c>
      <c r="F70" s="40">
        <v>3.07</v>
      </c>
      <c r="G70" s="40">
        <v>6.87</v>
      </c>
      <c r="H70" s="40">
        <v>1.3</v>
      </c>
      <c r="I70" s="40">
        <v>2.7</v>
      </c>
      <c r="J70" s="48">
        <v>3.99</v>
      </c>
      <c r="K70" s="52"/>
      <c r="L70" s="51">
        <f t="shared" si="70"/>
        <v>0.256003018995387</v>
      </c>
      <c r="M70" s="51">
        <f t="shared" si="71"/>
        <v>0.795984261490194</v>
      </c>
      <c r="N70" s="51">
        <f t="shared" si="75"/>
        <v>1.05112652048558</v>
      </c>
      <c r="O70" s="51">
        <f t="shared" si="72"/>
        <v>0.22667396802007</v>
      </c>
      <c r="P70" s="51">
        <f t="shared" si="73"/>
        <v>0.699396030671856</v>
      </c>
      <c r="Q70" s="51">
        <f t="shared" si="74"/>
        <v>0.925664148691926</v>
      </c>
    </row>
    <row r="71" spans="1:17">
      <c r="A71" s="24" t="s">
        <v>25</v>
      </c>
      <c r="B71" s="25">
        <v>85</v>
      </c>
      <c r="C71" s="26">
        <v>11</v>
      </c>
      <c r="D71" s="27">
        <v>69.543</v>
      </c>
      <c r="E71" s="40">
        <v>2.67</v>
      </c>
      <c r="F71" s="40">
        <v>12.59</v>
      </c>
      <c r="G71" s="40">
        <v>15.25</v>
      </c>
      <c r="H71" s="40">
        <v>2.5</v>
      </c>
      <c r="I71" s="40">
        <v>10.15</v>
      </c>
      <c r="J71" s="48">
        <v>12.64</v>
      </c>
      <c r="K71" s="50"/>
      <c r="L71" s="51">
        <f t="shared" si="70"/>
        <v>0.190791018995387</v>
      </c>
      <c r="M71" s="51">
        <f t="shared" si="71"/>
        <v>0.713167761490194</v>
      </c>
      <c r="N71" s="51">
        <f t="shared" si="75"/>
        <v>0.903166520485581</v>
      </c>
      <c r="O71" s="51">
        <f t="shared" si="72"/>
        <v>0.19824646802007</v>
      </c>
      <c r="P71" s="51">
        <f t="shared" si="73"/>
        <v>0.652199530671856</v>
      </c>
      <c r="Q71" s="51">
        <f t="shared" si="74"/>
        <v>0.850108648691926</v>
      </c>
    </row>
    <row r="72" spans="1:17">
      <c r="A72" s="24" t="s">
        <v>25</v>
      </c>
      <c r="B72" s="25">
        <v>85</v>
      </c>
      <c r="C72" s="26">
        <v>9</v>
      </c>
      <c r="D72" s="27">
        <v>89.475</v>
      </c>
      <c r="E72" s="40">
        <v>1.34</v>
      </c>
      <c r="F72" s="40">
        <v>10.89</v>
      </c>
      <c r="G72" s="40">
        <v>12.22</v>
      </c>
      <c r="H72" s="40">
        <v>1.38</v>
      </c>
      <c r="I72" s="40">
        <v>10.5</v>
      </c>
      <c r="J72" s="48">
        <v>11.88</v>
      </c>
      <c r="K72" s="50"/>
      <c r="L72" s="51">
        <f t="shared" si="70"/>
        <v>0.113779458995387</v>
      </c>
      <c r="M72" s="51">
        <f t="shared" si="71"/>
        <v>0.527056491490194</v>
      </c>
      <c r="N72" s="51">
        <f t="shared" si="75"/>
        <v>0.640281380485581</v>
      </c>
      <c r="O72" s="51">
        <f t="shared" si="72"/>
        <v>0.15308536802007</v>
      </c>
      <c r="P72" s="51">
        <f t="shared" si="73"/>
        <v>0.499483705671855</v>
      </c>
      <c r="Q72" s="51">
        <f t="shared" si="74"/>
        <v>0.652469413691926</v>
      </c>
    </row>
    <row r="73" spans="1:17">
      <c r="A73" s="34" t="s">
        <v>62</v>
      </c>
      <c r="B73" s="35"/>
      <c r="C73" s="36"/>
      <c r="D73" s="37">
        <v>125</v>
      </c>
      <c r="E73" s="45">
        <f>E72-((D73-D72)*(E72-E74)/(D74-D72))</f>
        <v>2.81571000677759</v>
      </c>
      <c r="F73" s="45">
        <f>F72-((D73-D72)*(F72-F74)/(D74-D72))</f>
        <v>5.60851155469074</v>
      </c>
      <c r="G73" s="45">
        <f>G72-((D73-D72)*(G72-G74)/(D74-D72))</f>
        <v>8.41422156146833</v>
      </c>
      <c r="H73" s="45">
        <f>H72-((D73-D72)*(H72-H74)/(D74-D72))</f>
        <v>5.06150812217145</v>
      </c>
      <c r="I73" s="45">
        <f>I72-((D73-D72)*(I72-I74)/(D74-D72))</f>
        <v>6.03403550580467</v>
      </c>
      <c r="J73" s="45">
        <f>J72-((D73-D72)*(J72-J74)/(D74-D72))</f>
        <v>11.0955436279761</v>
      </c>
      <c r="K73" s="50"/>
      <c r="L73" s="51">
        <f>(0.5*(D73-D72)*(E72+E73)/1000)</f>
        <v>0.0738157989953869</v>
      </c>
      <c r="M73" s="51">
        <f>(0.5*(D73-D72)*(F72+F73)/1000)</f>
        <v>0.293054811490194</v>
      </c>
      <c r="N73" s="51">
        <f>(0.5*(D73-D72)*(G72+G73)/1000)</f>
        <v>0.366515360485581</v>
      </c>
      <c r="O73" s="51">
        <f>(0.5*(D73-D72)*(H72+H73)/1000)</f>
        <v>0.11441728802007</v>
      </c>
      <c r="P73" s="51">
        <f>(0.5*(D73-D72)*(I73+I72)/1000)</f>
        <v>0.293685805671856</v>
      </c>
      <c r="Q73" s="51">
        <f>(0.5*(D73-D72)*(J72+J73)/1000)</f>
        <v>0.408103093691926</v>
      </c>
    </row>
    <row r="74" spans="1:17">
      <c r="A74" s="24" t="s">
        <v>25</v>
      </c>
      <c r="B74" s="25">
        <v>85</v>
      </c>
      <c r="C74" s="26">
        <v>5</v>
      </c>
      <c r="D74" s="27">
        <v>135.214</v>
      </c>
      <c r="E74" s="40">
        <v>3.24</v>
      </c>
      <c r="F74" s="40">
        <v>4.09</v>
      </c>
      <c r="G74" s="40">
        <v>7.32</v>
      </c>
      <c r="H74" s="40">
        <v>6.12</v>
      </c>
      <c r="I74" s="40">
        <v>4.75</v>
      </c>
      <c r="J74" s="48">
        <v>10.87</v>
      </c>
      <c r="K74" s="50"/>
      <c r="L74" s="51"/>
      <c r="M74" s="51"/>
      <c r="N74" s="51"/>
      <c r="O74" s="51"/>
      <c r="P74" s="51"/>
      <c r="Q74" s="51"/>
    </row>
    <row r="75" ht="14.25" spans="1:10">
      <c r="A75" s="29" t="s">
        <v>25</v>
      </c>
      <c r="B75" s="30">
        <v>85</v>
      </c>
      <c r="C75" s="33">
        <v>3</v>
      </c>
      <c r="D75" s="32">
        <v>150.173</v>
      </c>
      <c r="E75" s="42">
        <v>6.29</v>
      </c>
      <c r="F75" s="42">
        <v>1.88</v>
      </c>
      <c r="G75" s="42">
        <v>8.16</v>
      </c>
      <c r="H75" s="42">
        <v>8.88</v>
      </c>
      <c r="I75" s="42">
        <v>3.62</v>
      </c>
      <c r="J75" s="53">
        <v>12.5</v>
      </c>
    </row>
    <row r="76" spans="1:17">
      <c r="A76" s="20" t="s">
        <v>26</v>
      </c>
      <c r="B76" s="21">
        <v>89</v>
      </c>
      <c r="C76" s="22">
        <v>23</v>
      </c>
      <c r="D76" s="23">
        <v>5.401</v>
      </c>
      <c r="E76" s="43">
        <v>17.32</v>
      </c>
      <c r="F76" s="43">
        <v>3.07</v>
      </c>
      <c r="G76" s="43">
        <v>20.39</v>
      </c>
      <c r="H76" s="43">
        <v>4.57</v>
      </c>
      <c r="I76" s="43">
        <v>1.4</v>
      </c>
      <c r="J76" s="54">
        <v>5.96</v>
      </c>
      <c r="K76" s="46" t="s">
        <v>65</v>
      </c>
      <c r="L76" s="49">
        <f>((D76*E76)/1000)+L77</f>
        <v>0.504952066514984</v>
      </c>
      <c r="M76" s="49">
        <f>((D76*F76)/1000)+M77</f>
        <v>1.45389691878626</v>
      </c>
      <c r="N76" s="49">
        <f>((D76*G76)/1000)+N77</f>
        <v>1.95800476030124</v>
      </c>
      <c r="O76" s="56">
        <f>((D76*H76)/1000)+O77</f>
        <v>0.611897970904448</v>
      </c>
      <c r="P76" s="56">
        <f>((D76*I76)/1000)+P77</f>
        <v>0.436740182891543</v>
      </c>
      <c r="Q76" s="56">
        <f>((D76*J76)/1000)+Q77</f>
        <v>1.0479246966015</v>
      </c>
    </row>
    <row r="77" spans="1:17">
      <c r="A77" s="24" t="s">
        <v>26</v>
      </c>
      <c r="B77" s="25">
        <v>89</v>
      </c>
      <c r="C77" s="26">
        <v>20</v>
      </c>
      <c r="D77" s="27">
        <v>12.224</v>
      </c>
      <c r="E77" s="40">
        <v>3.43</v>
      </c>
      <c r="F77" s="40">
        <v>21.77</v>
      </c>
      <c r="G77" s="40">
        <v>25.2</v>
      </c>
      <c r="H77" s="40">
        <v>3.54</v>
      </c>
      <c r="I77" s="40">
        <v>5.11</v>
      </c>
      <c r="J77" s="48">
        <v>8.64</v>
      </c>
      <c r="K77" s="50"/>
      <c r="L77" s="51">
        <f t="shared" ref="L77:L81" si="76">(0.5*(D77-D76)*(E76+E77)/1000)+L78</f>
        <v>0.411406746514984</v>
      </c>
      <c r="M77" s="51">
        <f t="shared" ref="M77:M81" si="77">(0.5*(D77-D76)*(F76+F77)/1000)+M78</f>
        <v>1.43731584878626</v>
      </c>
      <c r="N77" s="51">
        <f>(0.5*(D77-D76)*(G76+G77)/1000)+N78</f>
        <v>1.84787837030124</v>
      </c>
      <c r="O77" s="51">
        <f t="shared" ref="O77:O81" si="78">(0.5*(D77-D76)*(H76+H77)/1000)+O78</f>
        <v>0.587215400904448</v>
      </c>
      <c r="P77" s="51">
        <f t="shared" ref="P77:P81" si="79">(0.5*(D77-D76)*(I77+I76)/1000)+P78</f>
        <v>0.429178782891543</v>
      </c>
      <c r="Q77" s="51">
        <f t="shared" ref="Q77:Q81" si="80">(0.5*(D77-D76)*(J76+J77)/1000)+Q78</f>
        <v>1.0157347366015</v>
      </c>
    </row>
    <row r="78" spans="1:17">
      <c r="A78" s="24" t="s">
        <v>26</v>
      </c>
      <c r="B78" s="25">
        <v>89</v>
      </c>
      <c r="C78" s="26">
        <v>15</v>
      </c>
      <c r="D78" s="27">
        <v>31.732</v>
      </c>
      <c r="E78" s="40">
        <v>2.48</v>
      </c>
      <c r="F78" s="40">
        <v>14.12</v>
      </c>
      <c r="G78" s="40">
        <v>16.59</v>
      </c>
      <c r="H78" s="40">
        <v>3.62</v>
      </c>
      <c r="I78" s="40">
        <v>4.75</v>
      </c>
      <c r="J78" s="48">
        <v>8.37</v>
      </c>
      <c r="K78" s="50"/>
      <c r="L78" s="51">
        <f t="shared" si="76"/>
        <v>0.340618121514984</v>
      </c>
      <c r="M78" s="51">
        <f t="shared" si="77"/>
        <v>1.35257418878626</v>
      </c>
      <c r="N78" s="51">
        <f t="shared" ref="N78:N81" si="81">(0.5*(D78-D77)*(G77+G78)/1000)+N79</f>
        <v>1.69234808530124</v>
      </c>
      <c r="O78" s="51">
        <f t="shared" si="78"/>
        <v>0.559548135904448</v>
      </c>
      <c r="P78" s="51">
        <f t="shared" si="79"/>
        <v>0.406969917891543</v>
      </c>
      <c r="Q78" s="51">
        <f t="shared" si="80"/>
        <v>0.9659268366015</v>
      </c>
    </row>
    <row r="79" spans="1:17">
      <c r="A79" s="24" t="s">
        <v>26</v>
      </c>
      <c r="B79" s="25">
        <v>89</v>
      </c>
      <c r="C79" s="26">
        <v>13</v>
      </c>
      <c r="D79" s="27">
        <v>45.213</v>
      </c>
      <c r="E79" s="40">
        <v>1.91</v>
      </c>
      <c r="F79" s="40">
        <v>16.84</v>
      </c>
      <c r="G79" s="40">
        <v>18.75</v>
      </c>
      <c r="H79" s="40">
        <v>1.9</v>
      </c>
      <c r="I79" s="40">
        <v>4.94</v>
      </c>
      <c r="J79" s="48">
        <v>6.83</v>
      </c>
      <c r="K79" s="52"/>
      <c r="L79" s="51">
        <f t="shared" si="76"/>
        <v>0.282971981514984</v>
      </c>
      <c r="M79" s="51">
        <f t="shared" si="77"/>
        <v>1.00250312878626</v>
      </c>
      <c r="N79" s="51">
        <f t="shared" si="81"/>
        <v>1.28472842530124</v>
      </c>
      <c r="O79" s="51">
        <f t="shared" si="78"/>
        <v>0.489709495904448</v>
      </c>
      <c r="P79" s="51">
        <f t="shared" si="79"/>
        <v>0.310795477891543</v>
      </c>
      <c r="Q79" s="51">
        <f t="shared" si="80"/>
        <v>0.8000112966015</v>
      </c>
    </row>
    <row r="80" spans="1:17">
      <c r="A80" s="24" t="s">
        <v>26</v>
      </c>
      <c r="B80" s="25">
        <v>89</v>
      </c>
      <c r="C80" s="26">
        <v>11</v>
      </c>
      <c r="D80" s="27">
        <v>68.931</v>
      </c>
      <c r="E80" s="40">
        <v>1.91</v>
      </c>
      <c r="F80" s="40">
        <v>13.27</v>
      </c>
      <c r="G80" s="40">
        <v>15.17</v>
      </c>
      <c r="H80" s="40">
        <v>2.33</v>
      </c>
      <c r="I80" s="40">
        <v>4.74</v>
      </c>
      <c r="J80" s="48">
        <v>7.07</v>
      </c>
      <c r="K80" s="50"/>
      <c r="L80" s="51">
        <f t="shared" si="76"/>
        <v>0.253381186514984</v>
      </c>
      <c r="M80" s="51">
        <f t="shared" si="77"/>
        <v>0.793817248786258</v>
      </c>
      <c r="N80" s="51">
        <f t="shared" si="81"/>
        <v>1.04651915530124</v>
      </c>
      <c r="O80" s="51">
        <f t="shared" si="78"/>
        <v>0.452501935904448</v>
      </c>
      <c r="P80" s="51">
        <f t="shared" si="79"/>
        <v>0.245480032891543</v>
      </c>
      <c r="Q80" s="51">
        <f t="shared" si="80"/>
        <v>0.6975556966015</v>
      </c>
    </row>
    <row r="81" spans="1:17">
      <c r="A81" s="24" t="s">
        <v>26</v>
      </c>
      <c r="B81" s="25">
        <v>89</v>
      </c>
      <c r="C81" s="26">
        <v>9</v>
      </c>
      <c r="D81" s="27">
        <v>89.864</v>
      </c>
      <c r="E81" s="40">
        <v>1.34</v>
      </c>
      <c r="F81" s="40">
        <v>9.02</v>
      </c>
      <c r="G81" s="40">
        <v>10.35</v>
      </c>
      <c r="H81" s="40">
        <v>1.73</v>
      </c>
      <c r="I81" s="40">
        <v>1.96</v>
      </c>
      <c r="J81" s="48">
        <v>3.68</v>
      </c>
      <c r="K81" s="50"/>
      <c r="L81" s="51">
        <f t="shared" si="76"/>
        <v>0.208079806514984</v>
      </c>
      <c r="M81" s="51">
        <f t="shared" si="77"/>
        <v>0.436742758786258</v>
      </c>
      <c r="N81" s="51">
        <f t="shared" si="81"/>
        <v>0.644261875301242</v>
      </c>
      <c r="O81" s="51">
        <f t="shared" si="78"/>
        <v>0.402338365904448</v>
      </c>
      <c r="P81" s="51">
        <f t="shared" si="79"/>
        <v>0.130684912891543</v>
      </c>
      <c r="Q81" s="51">
        <f t="shared" si="80"/>
        <v>0.5327155966015</v>
      </c>
    </row>
    <row r="82" spans="1:17">
      <c r="A82" s="34" t="s">
        <v>62</v>
      </c>
      <c r="B82" s="35"/>
      <c r="C82" s="36"/>
      <c r="D82" s="37">
        <v>125</v>
      </c>
      <c r="E82" s="45">
        <f>E81-((D82-D81)*(E81-E83)/(D83-D81))</f>
        <v>8.56799644324818</v>
      </c>
      <c r="F82" s="45">
        <f>F81-((D82-D81)*(F81-F83)/(D83-D81))</f>
        <v>2.56040037490087</v>
      </c>
      <c r="G82" s="45">
        <f>G81-((D82-D81)*(G81-G83)/(D83-D81))</f>
        <v>11.118396818149</v>
      </c>
      <c r="H82" s="45">
        <f>H81-((D82-D81)*(H81-H83)/(D83-D81))</f>
        <v>18.7529448943789</v>
      </c>
      <c r="I82" s="45">
        <f>I81-((D82-D81)*(I81-I83)/(D83-D81))</f>
        <v>1.48714041960059</v>
      </c>
      <c r="J82" s="45">
        <f>J81-((D82-D81)*(J81-J83)/(D83-D81))</f>
        <v>20.238529235058</v>
      </c>
      <c r="K82" s="50"/>
      <c r="L82" s="51">
        <f>(0.5*(D82-D81)*(E81+E82)/1000)</f>
        <v>0.174063681514984</v>
      </c>
      <c r="M82" s="51">
        <f>(0.5*(D82-D81)*(F81+F82)/1000)</f>
        <v>0.203444473786258</v>
      </c>
      <c r="N82" s="51">
        <f>(0.5*(D82-D81)*(G81+G82)/1000)</f>
        <v>0.377156795301242</v>
      </c>
      <c r="O82" s="51">
        <f>(0.5*(D82-D81)*(H81+H82)/1000)</f>
        <v>0.359844375904448</v>
      </c>
      <c r="P82" s="51">
        <f>(0.5*(D82-D81)*(I82+I81)/1000)</f>
        <v>0.0605593628915431</v>
      </c>
      <c r="Q82" s="51">
        <f>(0.5*(D82-D81)*(J81+J82)/1000)</f>
        <v>0.4202007216015</v>
      </c>
    </row>
    <row r="83" spans="1:10">
      <c r="A83" s="24" t="s">
        <v>26</v>
      </c>
      <c r="B83" s="25">
        <v>89</v>
      </c>
      <c r="C83" s="26">
        <v>5</v>
      </c>
      <c r="D83" s="27">
        <v>131.475</v>
      </c>
      <c r="E83" s="40">
        <v>9.9</v>
      </c>
      <c r="F83" s="40">
        <v>1.37</v>
      </c>
      <c r="G83" s="40">
        <v>11.26</v>
      </c>
      <c r="H83" s="40">
        <v>21.89</v>
      </c>
      <c r="I83" s="40">
        <v>1.4</v>
      </c>
      <c r="J83" s="48">
        <v>23.29</v>
      </c>
    </row>
    <row r="84" ht="14.25" spans="1:10">
      <c r="A84" s="29" t="s">
        <v>26</v>
      </c>
      <c r="B84" s="30">
        <v>89</v>
      </c>
      <c r="C84" s="33">
        <v>3</v>
      </c>
      <c r="D84" s="32">
        <v>151.945</v>
      </c>
      <c r="E84" s="42">
        <v>2.54</v>
      </c>
      <c r="F84" s="42">
        <v>7.19</v>
      </c>
      <c r="G84" s="42">
        <v>9.72</v>
      </c>
      <c r="H84" s="42">
        <v>2.69</v>
      </c>
      <c r="I84" s="42">
        <v>7.53</v>
      </c>
      <c r="J84" s="53">
        <v>10.21</v>
      </c>
    </row>
    <row r="85" spans="1:17">
      <c r="A85" s="20" t="s">
        <v>27</v>
      </c>
      <c r="B85" s="21">
        <v>93</v>
      </c>
      <c r="C85" s="22">
        <v>23</v>
      </c>
      <c r="D85" s="23">
        <v>5.533</v>
      </c>
      <c r="E85" s="43">
        <v>2.1</v>
      </c>
      <c r="F85" s="43">
        <v>3.58</v>
      </c>
      <c r="G85" s="43">
        <v>5.67</v>
      </c>
      <c r="H85" s="43">
        <v>2.16</v>
      </c>
      <c r="I85" s="43">
        <v>4.75</v>
      </c>
      <c r="J85" s="54">
        <v>6.91</v>
      </c>
      <c r="K85" s="46" t="s">
        <v>66</v>
      </c>
      <c r="L85" s="49">
        <f>((D85*E85)/1000)+L86</f>
        <v>0.77018931712411</v>
      </c>
      <c r="M85" s="49">
        <f>((D85*F85)/1000)+M86</f>
        <v>0.982784849509251</v>
      </c>
      <c r="N85" s="49">
        <f>((D85*G85)/1000)+N86</f>
        <v>1.75172416663336</v>
      </c>
      <c r="O85" s="56">
        <f>((D85*H85)/1000)+O86</f>
        <v>0.445291830707558</v>
      </c>
      <c r="P85" s="56">
        <f>((D85*I85)/1000)+P86</f>
        <v>0.693768380234498</v>
      </c>
      <c r="Q85" s="56">
        <f>((D85*J85)/1000)+Q86</f>
        <v>1.13820194094206</v>
      </c>
    </row>
    <row r="86" spans="1:17">
      <c r="A86" s="24" t="s">
        <v>27</v>
      </c>
      <c r="B86" s="25">
        <v>93</v>
      </c>
      <c r="C86" s="26">
        <v>20</v>
      </c>
      <c r="D86" s="27">
        <v>11.924</v>
      </c>
      <c r="E86" s="40">
        <v>1.72</v>
      </c>
      <c r="F86" s="40">
        <v>4.94</v>
      </c>
      <c r="G86" s="40">
        <v>6.65</v>
      </c>
      <c r="H86" s="40">
        <v>2.85</v>
      </c>
      <c r="I86" s="40">
        <v>5.48</v>
      </c>
      <c r="J86" s="48">
        <v>8.33</v>
      </c>
      <c r="K86" s="50"/>
      <c r="L86" s="51">
        <f t="shared" ref="L86:L90" si="82">(0.5*(D86-D85)*(E85+E86)/1000)+L87</f>
        <v>0.75857001712411</v>
      </c>
      <c r="M86" s="51">
        <f t="shared" ref="M86:M90" si="83">(0.5*(D86-D85)*(F85+F86)/1000)+M87</f>
        <v>0.962976709509251</v>
      </c>
      <c r="N86" s="51">
        <f>(0.5*(D86-D85)*(G85+G86)/1000)+N87</f>
        <v>1.72035205663336</v>
      </c>
      <c r="O86" s="51">
        <f t="shared" ref="O86:O90" si="84">(0.5*(D86-D85)*(H85+H86)/1000)+O87</f>
        <v>0.433340550707558</v>
      </c>
      <c r="P86" s="51">
        <f t="shared" ref="P86:P90" si="85">(0.5*(D86-D85)*(I86+I85)/1000)+P87</f>
        <v>0.667486630234498</v>
      </c>
      <c r="Q86" s="51">
        <f t="shared" ref="Q86:Q90" si="86">(0.5*(D86-D85)*(J85+J86)/1000)+Q87</f>
        <v>1.09996891094206</v>
      </c>
    </row>
    <row r="87" spans="1:17">
      <c r="A87" s="24" t="s">
        <v>27</v>
      </c>
      <c r="B87" s="25">
        <v>93</v>
      </c>
      <c r="C87" s="26">
        <v>15</v>
      </c>
      <c r="D87" s="27">
        <v>31.605</v>
      </c>
      <c r="E87" s="40">
        <v>1.72</v>
      </c>
      <c r="F87" s="40">
        <v>4.94</v>
      </c>
      <c r="G87" s="40">
        <v>6.65</v>
      </c>
      <c r="H87" s="40">
        <v>1.81</v>
      </c>
      <c r="I87" s="40">
        <v>6.23</v>
      </c>
      <c r="J87" s="48">
        <v>8.04</v>
      </c>
      <c r="K87" s="50"/>
      <c r="L87" s="51">
        <f t="shared" si="82"/>
        <v>0.74636320712411</v>
      </c>
      <c r="M87" s="51">
        <f t="shared" si="83"/>
        <v>0.935751049509251</v>
      </c>
      <c r="N87" s="51">
        <f t="shared" ref="N87:N90" si="87">(0.5*(D87-D86)*(G86+G87)/1000)+N88</f>
        <v>1.68098349663336</v>
      </c>
      <c r="O87" s="51">
        <f t="shared" si="84"/>
        <v>0.417331095707558</v>
      </c>
      <c r="P87" s="51">
        <f t="shared" si="85"/>
        <v>0.634796665234498</v>
      </c>
      <c r="Q87" s="51">
        <f t="shared" si="86"/>
        <v>1.05126949094206</v>
      </c>
    </row>
    <row r="88" spans="1:17">
      <c r="A88" s="24" t="s">
        <v>27</v>
      </c>
      <c r="B88" s="25">
        <v>93</v>
      </c>
      <c r="C88" s="26">
        <v>13</v>
      </c>
      <c r="D88" s="27">
        <v>46.741</v>
      </c>
      <c r="E88" s="40">
        <v>1.53</v>
      </c>
      <c r="F88" s="40">
        <v>7.66</v>
      </c>
      <c r="G88" s="40">
        <v>9.18</v>
      </c>
      <c r="H88" s="40">
        <v>2.25</v>
      </c>
      <c r="I88" s="40">
        <v>1.96</v>
      </c>
      <c r="J88" s="48">
        <v>4.2</v>
      </c>
      <c r="K88" s="52"/>
      <c r="L88" s="51">
        <f t="shared" si="82"/>
        <v>0.71251188712411</v>
      </c>
      <c r="M88" s="51">
        <f t="shared" si="83"/>
        <v>0.838526909509251</v>
      </c>
      <c r="N88" s="51">
        <f t="shared" si="87"/>
        <v>1.55010484663336</v>
      </c>
      <c r="O88" s="51">
        <f t="shared" si="84"/>
        <v>0.371474365707558</v>
      </c>
      <c r="P88" s="51">
        <f t="shared" si="85"/>
        <v>0.519564410234498</v>
      </c>
      <c r="Q88" s="51">
        <f t="shared" si="86"/>
        <v>0.890180505942057</v>
      </c>
    </row>
    <row r="89" spans="1:17">
      <c r="A89" s="24" t="s">
        <v>27</v>
      </c>
      <c r="B89" s="25">
        <v>93</v>
      </c>
      <c r="C89" s="26">
        <v>11</v>
      </c>
      <c r="D89" s="27">
        <v>69.36</v>
      </c>
      <c r="E89" s="40">
        <v>1.72</v>
      </c>
      <c r="F89" s="40">
        <v>13.61</v>
      </c>
      <c r="G89" s="40">
        <v>15.32</v>
      </c>
      <c r="H89" s="40">
        <v>1.38</v>
      </c>
      <c r="I89" s="40">
        <v>5.33</v>
      </c>
      <c r="J89" s="48">
        <v>6.7</v>
      </c>
      <c r="K89" s="50"/>
      <c r="L89" s="51">
        <f t="shared" si="82"/>
        <v>0.68791588712411</v>
      </c>
      <c r="M89" s="51">
        <f t="shared" si="83"/>
        <v>0.743170109509251</v>
      </c>
      <c r="N89" s="51">
        <f t="shared" si="87"/>
        <v>1.43030340663336</v>
      </c>
      <c r="O89" s="51">
        <f t="shared" si="84"/>
        <v>0.340748285707558</v>
      </c>
      <c r="P89" s="51">
        <f t="shared" si="85"/>
        <v>0.457582490234498</v>
      </c>
      <c r="Q89" s="51">
        <f t="shared" si="86"/>
        <v>0.797548185942057</v>
      </c>
    </row>
    <row r="90" spans="1:17">
      <c r="A90" s="24" t="s">
        <v>27</v>
      </c>
      <c r="B90" s="25">
        <v>93</v>
      </c>
      <c r="C90" s="26">
        <v>9</v>
      </c>
      <c r="D90" s="27">
        <v>91.28</v>
      </c>
      <c r="E90" s="40">
        <v>19.42</v>
      </c>
      <c r="F90" s="40">
        <v>6.98</v>
      </c>
      <c r="G90" s="40">
        <v>26.39</v>
      </c>
      <c r="H90" s="40">
        <v>7.68</v>
      </c>
      <c r="I90" s="40">
        <v>2.73</v>
      </c>
      <c r="J90" s="48">
        <v>10.4</v>
      </c>
      <c r="K90" s="50"/>
      <c r="L90" s="51">
        <f t="shared" si="82"/>
        <v>0.65116001212411</v>
      </c>
      <c r="M90" s="51">
        <f t="shared" si="83"/>
        <v>0.502617044509251</v>
      </c>
      <c r="N90" s="51">
        <f t="shared" si="87"/>
        <v>1.15322065663336</v>
      </c>
      <c r="O90" s="51">
        <f t="shared" si="84"/>
        <v>0.299694800707558</v>
      </c>
      <c r="P90" s="51">
        <f t="shared" si="85"/>
        <v>0.375136235234498</v>
      </c>
      <c r="Q90" s="51">
        <f t="shared" si="86"/>
        <v>0.674274635942057</v>
      </c>
    </row>
    <row r="91" spans="1:17">
      <c r="A91" s="34" t="s">
        <v>62</v>
      </c>
      <c r="B91" s="35"/>
      <c r="C91" s="36"/>
      <c r="D91" s="37">
        <v>125</v>
      </c>
      <c r="E91" s="45">
        <f>E90-((D91-D90)*(E90-E92)/(D92-D90))</f>
        <v>5.45933642491753</v>
      </c>
      <c r="F91" s="45">
        <f>F90-((D91-D90)*(F90-F92)/(D92-D90))</f>
        <v>9.44649137065545</v>
      </c>
      <c r="G91" s="45">
        <f>G90-((D91-D90)*(G90-G92)/(D92-D90))</f>
        <v>14.895827795573</v>
      </c>
      <c r="H91" s="45">
        <f>H90-((D91-D90)*(H90-H92)/(D92-D90))</f>
        <v>4.20595496486112</v>
      </c>
      <c r="I91" s="45">
        <f>I90-((D91-D90)*(I90-I92)/(D92-D90))</f>
        <v>14.2805952096381</v>
      </c>
      <c r="J91" s="45">
        <f>J90-((D91-D90)*(J90-J92)/(D92-D90))</f>
        <v>18.4765501744992</v>
      </c>
      <c r="K91" s="50"/>
      <c r="L91" s="51">
        <f>(0.5*(D91-D90)*(E90+E91)/1000)</f>
        <v>0.41946561212411</v>
      </c>
      <c r="M91" s="51">
        <f>(0.5*(D91-D90)*(F90+F91)/1000)</f>
        <v>0.276950644509251</v>
      </c>
      <c r="N91" s="51">
        <f>(0.5*(D91-D90)*(G90+G91)/1000)</f>
        <v>0.69607905663336</v>
      </c>
      <c r="O91" s="51">
        <f>(0.5*(D91-D90)*(H90+H91)/1000)</f>
        <v>0.200397200707558</v>
      </c>
      <c r="P91" s="51">
        <f>(0.5*(D91-D90)*(I91+I90)/1000)</f>
        <v>0.286798635234498</v>
      </c>
      <c r="Q91" s="51">
        <f>(0.5*(D91-D90)*(J90+J91)/1000)</f>
        <v>0.486858635942057</v>
      </c>
    </row>
    <row r="92" spans="1:10">
      <c r="A92" s="24" t="s">
        <v>27</v>
      </c>
      <c r="B92" s="25">
        <v>93</v>
      </c>
      <c r="C92" s="26">
        <v>5</v>
      </c>
      <c r="D92" s="27">
        <v>133.114</v>
      </c>
      <c r="E92" s="40">
        <v>2.1</v>
      </c>
      <c r="F92" s="40">
        <v>10.04</v>
      </c>
      <c r="G92" s="40">
        <v>12.13</v>
      </c>
      <c r="H92" s="40">
        <v>3.37</v>
      </c>
      <c r="I92" s="40">
        <v>17.06</v>
      </c>
      <c r="J92" s="48">
        <v>20.42</v>
      </c>
    </row>
    <row r="93" ht="14.25" spans="1:10">
      <c r="A93" s="29" t="s">
        <v>27</v>
      </c>
      <c r="B93" s="30">
        <v>93</v>
      </c>
      <c r="C93" s="33">
        <v>3</v>
      </c>
      <c r="D93" s="32">
        <v>149.82</v>
      </c>
      <c r="E93" s="42">
        <v>1.53</v>
      </c>
      <c r="F93" s="42">
        <v>8.51</v>
      </c>
      <c r="G93" s="42">
        <v>10.03</v>
      </c>
      <c r="H93" s="42">
        <v>1.56</v>
      </c>
      <c r="I93" s="42">
        <v>6.62</v>
      </c>
      <c r="J93" s="53">
        <v>8.17</v>
      </c>
    </row>
    <row r="94" spans="1:17">
      <c r="A94" s="20" t="s">
        <v>28</v>
      </c>
      <c r="B94" s="21">
        <v>97</v>
      </c>
      <c r="C94" s="22">
        <v>23</v>
      </c>
      <c r="D94" s="23">
        <v>5.533</v>
      </c>
      <c r="E94" s="43">
        <v>8.43</v>
      </c>
      <c r="F94" s="43">
        <v>0.49</v>
      </c>
      <c r="G94" s="43">
        <v>8.92</v>
      </c>
      <c r="H94" s="43">
        <v>5.05</v>
      </c>
      <c r="I94" s="43">
        <v>1.21</v>
      </c>
      <c r="J94" s="54">
        <v>6.26</v>
      </c>
      <c r="K94" s="46" t="s">
        <v>67</v>
      </c>
      <c r="L94" s="49">
        <f>((D94*E94)/1000)+L95</f>
        <v>0.242417777128517</v>
      </c>
      <c r="M94" s="49">
        <f>((D94*F94)/1000)+M95</f>
        <v>0.998544853306923</v>
      </c>
      <c r="N94" s="49">
        <f>((D94*G94)/1000)+N95</f>
        <v>1.23980451543544</v>
      </c>
      <c r="O94" s="56">
        <f>((D94*H94)/1000)+O95</f>
        <v>0.221409932506882</v>
      </c>
      <c r="P94" s="56">
        <f>((D94*I94)/1000)+P95</f>
        <v>0.510153207899013</v>
      </c>
      <c r="Q94" s="56">
        <f>((D94*J94)/1000)+Q95</f>
        <v>0.73106654561304</v>
      </c>
    </row>
    <row r="95" spans="1:17">
      <c r="A95" s="24" t="s">
        <v>28</v>
      </c>
      <c r="B95" s="25">
        <v>97</v>
      </c>
      <c r="C95" s="26">
        <v>20</v>
      </c>
      <c r="D95" s="27">
        <v>12.844</v>
      </c>
      <c r="E95" s="40">
        <v>1.91</v>
      </c>
      <c r="F95" s="40">
        <v>8</v>
      </c>
      <c r="G95" s="40">
        <v>9.9</v>
      </c>
      <c r="H95" s="40">
        <v>1.9</v>
      </c>
      <c r="I95" s="40">
        <v>10.65</v>
      </c>
      <c r="J95" s="48">
        <v>12.54</v>
      </c>
      <c r="K95" s="50"/>
      <c r="L95" s="51">
        <f t="shared" ref="L95:L99" si="88">(0.5*(D95-D94)*(E94+E95)/1000)+L96</f>
        <v>0.195774587128517</v>
      </c>
      <c r="M95" s="51">
        <f t="shared" ref="M95:M99" si="89">(0.5*(D95-D94)*(F94+F95)/1000)+M96</f>
        <v>0.995833683306923</v>
      </c>
      <c r="N95" s="51">
        <f>(0.5*(D95-D94)*(G94+G95)/1000)+N96</f>
        <v>1.19045015543544</v>
      </c>
      <c r="O95" s="51">
        <f t="shared" ref="O95:O99" si="90">(0.5*(D95-D94)*(H94+H95)/1000)+O96</f>
        <v>0.193468282506882</v>
      </c>
      <c r="P95" s="51">
        <f t="shared" ref="P95:P99" si="91">(0.5*(D95-D94)*(I95+I94)/1000)+P96</f>
        <v>0.503458277899013</v>
      </c>
      <c r="Q95" s="51">
        <f t="shared" ref="Q95:Q99" si="92">(0.5*(D95-D94)*(J94+J95)/1000)+Q96</f>
        <v>0.69642996561304</v>
      </c>
    </row>
    <row r="96" spans="1:17">
      <c r="A96" s="24" t="s">
        <v>28</v>
      </c>
      <c r="B96" s="25">
        <v>97</v>
      </c>
      <c r="C96" s="26">
        <v>15</v>
      </c>
      <c r="D96" s="27">
        <v>32.145</v>
      </c>
      <c r="E96" s="40">
        <v>1.34</v>
      </c>
      <c r="F96" s="40">
        <v>6.47</v>
      </c>
      <c r="G96" s="40">
        <v>7.8</v>
      </c>
      <c r="H96" s="40">
        <v>1.3</v>
      </c>
      <c r="I96" s="40">
        <v>1.02</v>
      </c>
      <c r="J96" s="48">
        <v>2.32</v>
      </c>
      <c r="K96" s="50"/>
      <c r="L96" s="51">
        <f t="shared" si="88"/>
        <v>0.157976717128517</v>
      </c>
      <c r="M96" s="51">
        <f t="shared" si="89"/>
        <v>0.964798488306923</v>
      </c>
      <c r="N96" s="51">
        <f t="shared" ref="N96:N99" si="93">(0.5*(D96-D95)*(G95+G96)/1000)+N97</f>
        <v>1.12165364543544</v>
      </c>
      <c r="O96" s="51">
        <f t="shared" si="90"/>
        <v>0.168062557506882</v>
      </c>
      <c r="P96" s="51">
        <f t="shared" si="91"/>
        <v>0.460104047899013</v>
      </c>
      <c r="Q96" s="51">
        <f t="shared" si="92"/>
        <v>0.62770656561304</v>
      </c>
    </row>
    <row r="97" spans="1:17">
      <c r="A97" s="24" t="s">
        <v>28</v>
      </c>
      <c r="B97" s="25">
        <v>97</v>
      </c>
      <c r="C97" s="26">
        <v>13</v>
      </c>
      <c r="D97" s="27">
        <v>44.042</v>
      </c>
      <c r="E97" s="40">
        <v>1.91</v>
      </c>
      <c r="F97" s="40">
        <v>8</v>
      </c>
      <c r="G97" s="40">
        <v>9.9</v>
      </c>
      <c r="H97" s="40">
        <v>2.42</v>
      </c>
      <c r="I97" s="40">
        <v>4.92</v>
      </c>
      <c r="J97" s="48">
        <v>7.34</v>
      </c>
      <c r="K97" s="52"/>
      <c r="L97" s="51">
        <f t="shared" si="88"/>
        <v>0.126612592128517</v>
      </c>
      <c r="M97" s="51">
        <f t="shared" si="89"/>
        <v>0.825155753306923</v>
      </c>
      <c r="N97" s="51">
        <f t="shared" si="93"/>
        <v>0.950839795435439</v>
      </c>
      <c r="O97" s="51">
        <f t="shared" si="90"/>
        <v>0.137180957506882</v>
      </c>
      <c r="P97" s="51">
        <f t="shared" si="91"/>
        <v>0.347482712899013</v>
      </c>
      <c r="Q97" s="51">
        <f t="shared" si="92"/>
        <v>0.48430013561304</v>
      </c>
    </row>
    <row r="98" spans="1:17">
      <c r="A98" s="24" t="s">
        <v>28</v>
      </c>
      <c r="B98" s="25">
        <v>97</v>
      </c>
      <c r="C98" s="26">
        <v>11</v>
      </c>
      <c r="D98" s="27">
        <v>70.012</v>
      </c>
      <c r="E98" s="40">
        <v>0.77</v>
      </c>
      <c r="F98" s="40">
        <v>8.17</v>
      </c>
      <c r="G98" s="40">
        <v>8.93</v>
      </c>
      <c r="H98" s="40">
        <v>0.61</v>
      </c>
      <c r="I98" s="40">
        <v>1.04</v>
      </c>
      <c r="J98" s="48">
        <v>1.64</v>
      </c>
      <c r="K98" s="50"/>
      <c r="L98" s="51">
        <f t="shared" si="88"/>
        <v>0.107279967128517</v>
      </c>
      <c r="M98" s="51">
        <f t="shared" si="89"/>
        <v>0.739080958306923</v>
      </c>
      <c r="N98" s="51">
        <f t="shared" si="93"/>
        <v>0.845551345435439</v>
      </c>
      <c r="O98" s="51">
        <f t="shared" si="90"/>
        <v>0.115052537506882</v>
      </c>
      <c r="P98" s="51">
        <f t="shared" si="91"/>
        <v>0.312148622899013</v>
      </c>
      <c r="Q98" s="51">
        <f t="shared" si="92"/>
        <v>0.42683762561304</v>
      </c>
    </row>
    <row r="99" spans="1:17">
      <c r="A99" s="24" t="s">
        <v>28</v>
      </c>
      <c r="B99" s="25">
        <v>97</v>
      </c>
      <c r="C99" s="26">
        <v>9</v>
      </c>
      <c r="D99" s="27">
        <v>91.241</v>
      </c>
      <c r="E99" s="40">
        <v>1.34</v>
      </c>
      <c r="F99" s="40">
        <v>9.53</v>
      </c>
      <c r="G99" s="40">
        <v>10.86</v>
      </c>
      <c r="H99" s="40">
        <v>1.04</v>
      </c>
      <c r="I99" s="40">
        <v>3.07</v>
      </c>
      <c r="J99" s="48">
        <v>4.11</v>
      </c>
      <c r="K99" s="50"/>
      <c r="L99" s="51">
        <f t="shared" si="88"/>
        <v>0.0724801671285168</v>
      </c>
      <c r="M99" s="51">
        <f t="shared" si="89"/>
        <v>0.529113508306923</v>
      </c>
      <c r="N99" s="51">
        <f t="shared" si="93"/>
        <v>0.601043795435439</v>
      </c>
      <c r="O99" s="51">
        <f t="shared" si="90"/>
        <v>0.0757079875068824</v>
      </c>
      <c r="P99" s="51">
        <f t="shared" si="91"/>
        <v>0.234758022899013</v>
      </c>
      <c r="Q99" s="51">
        <f t="shared" si="92"/>
        <v>0.31023232561304</v>
      </c>
    </row>
    <row r="100" spans="1:17">
      <c r="A100" s="34" t="s">
        <v>62</v>
      </c>
      <c r="B100" s="35"/>
      <c r="C100" s="36"/>
      <c r="D100" s="37">
        <v>125</v>
      </c>
      <c r="E100" s="45">
        <f>E99-((D100-D99)*(E99-E101)/(D101-D99))</f>
        <v>1.62712415228631</v>
      </c>
      <c r="F100" s="45">
        <f>F99-((D100-D99)*(F99-F101)/(D101-D99))</f>
        <v>10.6860525078896</v>
      </c>
      <c r="G100" s="45">
        <f>G99-((D100-D99)*(G99-G101)/(D101-D99))</f>
        <v>12.3031766601759</v>
      </c>
      <c r="H100" s="45">
        <f>H99-((D100-D99)*(H99-H101)/(D101-D99))</f>
        <v>2.40761767273216</v>
      </c>
      <c r="I100" s="45">
        <f>I99-((D100-D99)*(I99-I101)/(D101-D99))</f>
        <v>8.25334653864232</v>
      </c>
      <c r="J100" s="45">
        <f>J99-((D100-D99)*(J99-J101)/(D101-D99))</f>
        <v>10.6534083126301</v>
      </c>
      <c r="K100" s="50"/>
      <c r="L100" s="51">
        <f>(0.5*(D100-D99)*(E99+E100)/1000)</f>
        <v>0.0500835721285168</v>
      </c>
      <c r="M100" s="51">
        <f>(0.5*(D100-D99)*(F99+F100)/1000)</f>
        <v>0.341236858306923</v>
      </c>
      <c r="N100" s="51">
        <f>(0.5*(D100-D99)*(G99+G100)/1000)</f>
        <v>0.390982840435439</v>
      </c>
      <c r="O100" s="51">
        <f>(0.5*(D100-D99)*(H99+H100)/1000)</f>
        <v>0.0581940625068824</v>
      </c>
      <c r="P100" s="51">
        <f>(0.5*(D100-D99)*(I100+I99)/1000)</f>
        <v>0.191132427899013</v>
      </c>
      <c r="Q100" s="51">
        <f>(0.5*(D100-D99)*(J99+J100)/1000)</f>
        <v>0.24919895061304</v>
      </c>
    </row>
    <row r="101" spans="1:10">
      <c r="A101" s="24" t="s">
        <v>28</v>
      </c>
      <c r="B101" s="25">
        <v>97</v>
      </c>
      <c r="C101" s="26">
        <v>5</v>
      </c>
      <c r="D101" s="27">
        <v>135.92</v>
      </c>
      <c r="E101" s="40">
        <v>1.72</v>
      </c>
      <c r="F101" s="40">
        <v>11.06</v>
      </c>
      <c r="G101" s="40">
        <v>12.77</v>
      </c>
      <c r="H101" s="40">
        <v>2.85</v>
      </c>
      <c r="I101" s="40">
        <v>9.93</v>
      </c>
      <c r="J101" s="48">
        <v>12.77</v>
      </c>
    </row>
    <row r="102" ht="14.25" spans="1:10">
      <c r="A102" s="29" t="s">
        <v>28</v>
      </c>
      <c r="B102" s="30">
        <v>97</v>
      </c>
      <c r="C102" s="33">
        <v>3</v>
      </c>
      <c r="D102" s="32">
        <v>149.874</v>
      </c>
      <c r="E102" s="42">
        <v>1.15</v>
      </c>
      <c r="F102" s="42">
        <v>10.72</v>
      </c>
      <c r="G102" s="42">
        <v>11.86</v>
      </c>
      <c r="H102" s="42">
        <v>2.33</v>
      </c>
      <c r="I102" s="42">
        <v>15.91</v>
      </c>
      <c r="J102" s="53">
        <v>18.24</v>
      </c>
    </row>
    <row r="103" spans="1:17">
      <c r="A103" s="20" t="s">
        <v>29</v>
      </c>
      <c r="B103" s="21">
        <v>101</v>
      </c>
      <c r="C103" s="58">
        <v>23</v>
      </c>
      <c r="D103" s="59">
        <v>5.059</v>
      </c>
      <c r="E103" s="43">
        <v>0.85</v>
      </c>
      <c r="F103" s="43">
        <v>3.42</v>
      </c>
      <c r="G103" s="43">
        <v>4.26</v>
      </c>
      <c r="H103" s="43">
        <v>2.35</v>
      </c>
      <c r="I103" s="43">
        <v>4.06</v>
      </c>
      <c r="J103" s="54">
        <v>6.4</v>
      </c>
      <c r="K103" s="46" t="s">
        <v>68</v>
      </c>
      <c r="L103" s="49">
        <f>((D103*E103)/1000)+L104</f>
        <v>0.167833605</v>
      </c>
      <c r="M103" s="49">
        <f>((D103*F103)/1000)+M104</f>
        <v>1.293213305</v>
      </c>
      <c r="N103" s="49">
        <f>((D103*G103)/1000)+N104</f>
        <v>1.4607857</v>
      </c>
      <c r="O103" s="56">
        <f>((D103*H103)/1000)+O104</f>
        <v>0.46281508</v>
      </c>
      <c r="P103" s="56">
        <f>((D103*I103)/1000)+P104</f>
        <v>1.459012675</v>
      </c>
      <c r="Q103" s="56">
        <f>((D103*J103)/1000)+Q104</f>
        <v>1.921744765</v>
      </c>
    </row>
    <row r="104" spans="1:17">
      <c r="A104" s="24" t="s">
        <v>29</v>
      </c>
      <c r="B104" s="25">
        <v>101</v>
      </c>
      <c r="C104" s="28">
        <v>20</v>
      </c>
      <c r="D104" s="60">
        <v>11.539</v>
      </c>
      <c r="E104" s="40">
        <v>1.01</v>
      </c>
      <c r="F104" s="40">
        <v>4.28</v>
      </c>
      <c r="G104" s="40">
        <v>5.29</v>
      </c>
      <c r="H104" s="40">
        <v>5.1</v>
      </c>
      <c r="I104" s="40">
        <v>13.05</v>
      </c>
      <c r="J104" s="48">
        <v>18.15</v>
      </c>
      <c r="K104" s="50"/>
      <c r="L104" s="51">
        <f t="shared" ref="L104:L108" si="94">(0.5*(D104-D103)*(E103+E104)/1000)+L105</f>
        <v>0.163533455</v>
      </c>
      <c r="M104" s="51">
        <f t="shared" ref="M104:M108" si="95">(0.5*(D104-D103)*(F103+F104)/1000)+M105</f>
        <v>1.275911525</v>
      </c>
      <c r="N104" s="51">
        <f>(0.5*(D104-D103)*(G103+G104)/1000)+N105</f>
        <v>1.43923436</v>
      </c>
      <c r="O104" s="51">
        <f t="shared" ref="O104:O108" si="96">(0.5*(D104-D103)*(H103+H104)/1000)+O105</f>
        <v>0.45092643</v>
      </c>
      <c r="P104" s="51">
        <f t="shared" ref="P104:P108" si="97">(0.5*(D104-D103)*(I104+I103)/1000)+P105</f>
        <v>1.438473135</v>
      </c>
      <c r="Q104" s="51">
        <f t="shared" ref="Q104:Q108" si="98">(0.5*(D104-D103)*(J103+J104)/1000)+Q105</f>
        <v>1.889367165</v>
      </c>
    </row>
    <row r="105" spans="1:17">
      <c r="A105" s="24" t="s">
        <v>29</v>
      </c>
      <c r="B105" s="25">
        <v>101</v>
      </c>
      <c r="C105" s="28">
        <v>15</v>
      </c>
      <c r="D105" s="60">
        <v>30.217</v>
      </c>
      <c r="E105" s="40">
        <v>0.34</v>
      </c>
      <c r="F105" s="40">
        <v>6.67</v>
      </c>
      <c r="G105" s="40">
        <v>7.01</v>
      </c>
      <c r="H105" s="40">
        <v>0.92</v>
      </c>
      <c r="I105" s="40">
        <v>5.31</v>
      </c>
      <c r="J105" s="48">
        <v>6.23</v>
      </c>
      <c r="K105" s="50"/>
      <c r="L105" s="51">
        <f t="shared" si="94"/>
        <v>0.157507055</v>
      </c>
      <c r="M105" s="51">
        <f t="shared" si="95"/>
        <v>1.250963525</v>
      </c>
      <c r="N105" s="51">
        <f t="shared" ref="N105:N108" si="99">(0.5*(D105-D104)*(G104+G105)/1000)+N106</f>
        <v>1.40829236</v>
      </c>
      <c r="O105" s="51">
        <f t="shared" si="96"/>
        <v>0.42678843</v>
      </c>
      <c r="P105" s="51">
        <f t="shared" si="97"/>
        <v>1.383036735</v>
      </c>
      <c r="Q105" s="51">
        <f t="shared" si="98"/>
        <v>1.809825165</v>
      </c>
    </row>
    <row r="106" spans="1:17">
      <c r="A106" s="24" t="s">
        <v>29</v>
      </c>
      <c r="B106" s="25">
        <v>101</v>
      </c>
      <c r="C106" s="28">
        <v>13</v>
      </c>
      <c r="D106" s="60">
        <v>44.02</v>
      </c>
      <c r="E106" s="40">
        <v>1.52</v>
      </c>
      <c r="F106" s="40">
        <v>9.24</v>
      </c>
      <c r="G106" s="40">
        <v>10.75</v>
      </c>
      <c r="H106" s="40">
        <v>7.13</v>
      </c>
      <c r="I106" s="40">
        <v>5.14</v>
      </c>
      <c r="J106" s="48">
        <v>12.27</v>
      </c>
      <c r="K106" s="52"/>
      <c r="L106" s="51">
        <f t="shared" si="94"/>
        <v>0.144899405</v>
      </c>
      <c r="M106" s="51">
        <f t="shared" si="95"/>
        <v>1.148701475</v>
      </c>
      <c r="N106" s="51">
        <f t="shared" si="99"/>
        <v>1.29342266</v>
      </c>
      <c r="O106" s="51">
        <f t="shared" si="96"/>
        <v>0.37056765</v>
      </c>
      <c r="P106" s="51">
        <f t="shared" si="97"/>
        <v>1.211572695</v>
      </c>
      <c r="Q106" s="51">
        <f t="shared" si="98"/>
        <v>1.582140345</v>
      </c>
    </row>
    <row r="107" spans="1:17">
      <c r="A107" s="24" t="s">
        <v>29</v>
      </c>
      <c r="B107" s="25">
        <v>101</v>
      </c>
      <c r="C107" s="28">
        <v>11</v>
      </c>
      <c r="D107" s="60">
        <v>65.861</v>
      </c>
      <c r="E107" s="40">
        <v>0.51</v>
      </c>
      <c r="F107" s="40">
        <v>10.26</v>
      </c>
      <c r="G107" s="40">
        <v>10.77</v>
      </c>
      <c r="H107" s="40">
        <v>1.02</v>
      </c>
      <c r="I107" s="40">
        <v>7.98</v>
      </c>
      <c r="J107" s="48">
        <v>9</v>
      </c>
      <c r="K107" s="50"/>
      <c r="L107" s="51">
        <f t="shared" si="94"/>
        <v>0.132062615</v>
      </c>
      <c r="M107" s="51">
        <f t="shared" si="95"/>
        <v>1.03889861</v>
      </c>
      <c r="N107" s="51">
        <f t="shared" si="99"/>
        <v>1.17085202</v>
      </c>
      <c r="O107" s="51">
        <f t="shared" si="96"/>
        <v>0.315010575</v>
      </c>
      <c r="P107" s="51">
        <f t="shared" si="97"/>
        <v>1.13945202</v>
      </c>
      <c r="Q107" s="51">
        <f t="shared" si="98"/>
        <v>1.454462595</v>
      </c>
    </row>
    <row r="108" spans="1:17">
      <c r="A108" s="24" t="s">
        <v>29</v>
      </c>
      <c r="B108" s="25">
        <v>101</v>
      </c>
      <c r="C108" s="28">
        <v>9</v>
      </c>
      <c r="D108" s="60">
        <v>85.529</v>
      </c>
      <c r="E108" s="40">
        <v>2.69</v>
      </c>
      <c r="F108" s="40">
        <v>16.59</v>
      </c>
      <c r="G108" s="40">
        <v>19.28</v>
      </c>
      <c r="H108" s="40">
        <v>4.59</v>
      </c>
      <c r="I108" s="40">
        <v>22.17</v>
      </c>
      <c r="J108" s="48">
        <v>26.76</v>
      </c>
      <c r="K108" s="50"/>
      <c r="L108" s="51">
        <f t="shared" si="94"/>
        <v>0.109894</v>
      </c>
      <c r="M108" s="51">
        <f t="shared" si="95"/>
        <v>0.82594886</v>
      </c>
      <c r="N108" s="51">
        <f t="shared" si="99"/>
        <v>0.93584286</v>
      </c>
      <c r="O108" s="51">
        <f t="shared" si="96"/>
        <v>0.2260085</v>
      </c>
      <c r="P108" s="51">
        <f t="shared" si="97"/>
        <v>0.99617506</v>
      </c>
      <c r="Q108" s="51">
        <f t="shared" si="98"/>
        <v>1.22218356</v>
      </c>
    </row>
    <row r="109" spans="1:17">
      <c r="A109" s="24" t="s">
        <v>29</v>
      </c>
      <c r="B109" s="25">
        <v>101</v>
      </c>
      <c r="C109" s="28">
        <v>5</v>
      </c>
      <c r="D109" s="60">
        <v>127.921</v>
      </c>
      <c r="E109" s="40">
        <v>1.01</v>
      </c>
      <c r="F109" s="40">
        <v>9.92</v>
      </c>
      <c r="G109" s="40">
        <v>10.93</v>
      </c>
      <c r="H109" s="40">
        <v>3.47</v>
      </c>
      <c r="I109" s="40">
        <v>10.84</v>
      </c>
      <c r="J109" s="48">
        <v>14.31</v>
      </c>
      <c r="K109" s="50"/>
      <c r="L109" s="51">
        <f>(0.5*(D109-D108)*(E108+E109)/1000)</f>
        <v>0.0784252</v>
      </c>
      <c r="M109" s="51">
        <f>(0.5*(D109-D108)*(F108+F109)/1000)</f>
        <v>0.56190596</v>
      </c>
      <c r="N109" s="51">
        <f>(0.5*(D109-D108)*(G108+G109)/1000)</f>
        <v>0.64033116</v>
      </c>
      <c r="O109" s="51">
        <f>(0.5*(D109-D108)*(H108+H109)/1000)</f>
        <v>0.17083976</v>
      </c>
      <c r="P109" s="51">
        <f>(0.5*(D109-D108)*(I109+I108)/1000)</f>
        <v>0.69967996</v>
      </c>
      <c r="Q109" s="51">
        <f>(0.5*(D109-D108)*(J108+J109)/1000)</f>
        <v>0.87051972</v>
      </c>
    </row>
    <row r="110" ht="14.25" spans="1:10">
      <c r="A110" s="29" t="s">
        <v>29</v>
      </c>
      <c r="B110" s="30">
        <v>101</v>
      </c>
      <c r="C110" s="31">
        <v>3</v>
      </c>
      <c r="D110" s="61">
        <v>150.791</v>
      </c>
      <c r="E110" s="42">
        <v>0.17</v>
      </c>
      <c r="F110" s="42">
        <v>8.21</v>
      </c>
      <c r="G110" s="42">
        <v>8.38</v>
      </c>
      <c r="H110" s="42">
        <v>1.13</v>
      </c>
      <c r="I110" s="42">
        <v>9.97</v>
      </c>
      <c r="J110" s="53">
        <v>11.09</v>
      </c>
    </row>
    <row r="111" spans="1:17">
      <c r="A111" s="16" t="s">
        <v>30</v>
      </c>
      <c r="B111" s="21">
        <v>149</v>
      </c>
      <c r="C111" s="58">
        <v>23</v>
      </c>
      <c r="D111" s="23">
        <v>5.465</v>
      </c>
      <c r="E111" s="43">
        <v>0.68</v>
      </c>
      <c r="F111" s="43">
        <v>22.06</v>
      </c>
      <c r="G111" s="43">
        <v>22.73</v>
      </c>
      <c r="H111" s="43">
        <v>1.02</v>
      </c>
      <c r="I111" s="43">
        <v>3.35</v>
      </c>
      <c r="J111" s="54">
        <v>4.37</v>
      </c>
      <c r="K111" s="46" t="s">
        <v>69</v>
      </c>
      <c r="L111" s="49">
        <f>((D111*E111)/1000)+L112</f>
        <v>0.29891331</v>
      </c>
      <c r="M111" s="49">
        <f>((D111*F111)/1000)+M112</f>
        <v>1.59666698</v>
      </c>
      <c r="N111" s="49">
        <f>((D111*G111)/1000)+N112</f>
        <v>1.89494025</v>
      </c>
      <c r="O111" s="56">
        <f>((D111*H111)/1000)+O112</f>
        <v>0.37237017</v>
      </c>
      <c r="P111" s="56">
        <f>((D111*I111)/1000)+P112</f>
        <v>0.93592896</v>
      </c>
      <c r="Q111" s="56">
        <f>((D111*J111)/1000)+Q112</f>
        <v>1.30801849</v>
      </c>
    </row>
    <row r="112" spans="1:17">
      <c r="A112" s="8" t="s">
        <v>30</v>
      </c>
      <c r="B112" s="25">
        <v>149</v>
      </c>
      <c r="C112" s="26">
        <v>20</v>
      </c>
      <c r="D112" s="27">
        <v>7.026</v>
      </c>
      <c r="E112" s="40">
        <v>0.68</v>
      </c>
      <c r="F112" s="40">
        <v>24.62</v>
      </c>
      <c r="G112" s="40">
        <v>25.29</v>
      </c>
      <c r="H112" s="40">
        <v>1.94</v>
      </c>
      <c r="I112" s="40">
        <v>5.85</v>
      </c>
      <c r="J112" s="48">
        <v>7.79</v>
      </c>
      <c r="K112" s="50"/>
      <c r="L112" s="51">
        <f t="shared" ref="L112:L116" si="100">(0.5*(D112-D111)*(E111+E112)/1000)+L113</f>
        <v>0.29519711</v>
      </c>
      <c r="M112" s="51">
        <f t="shared" ref="M112:M116" si="101">(0.5*(D112-D111)*(F111+F112)/1000)+M113</f>
        <v>1.47610908</v>
      </c>
      <c r="N112" s="51">
        <f>(0.5*(D112-D111)*(G111+G112)/1000)+N113</f>
        <v>1.7707208</v>
      </c>
      <c r="O112" s="51">
        <f t="shared" ref="O112:O116" si="102">(0.5*(D112-D111)*(H111+H112)/1000)+O113</f>
        <v>0.36679587</v>
      </c>
      <c r="P112" s="51">
        <f t="shared" ref="P112:P116" si="103">(0.5*(D112-D111)*(I112+I111)/1000)+P113</f>
        <v>0.91762121</v>
      </c>
      <c r="Q112" s="51">
        <f t="shared" ref="Q112:Q116" si="104">(0.5*(D112-D111)*(J111+J112)/1000)+Q113</f>
        <v>1.28413644</v>
      </c>
    </row>
    <row r="113" spans="1:17">
      <c r="A113" s="8" t="s">
        <v>30</v>
      </c>
      <c r="B113" s="25">
        <v>149</v>
      </c>
      <c r="C113" s="26">
        <v>15</v>
      </c>
      <c r="D113" s="27">
        <v>19.007</v>
      </c>
      <c r="E113" s="40">
        <v>1.52</v>
      </c>
      <c r="F113" s="40">
        <v>20.18</v>
      </c>
      <c r="G113" s="40">
        <v>21.69</v>
      </c>
      <c r="H113" s="40">
        <v>1.94</v>
      </c>
      <c r="I113" s="40">
        <v>6.54</v>
      </c>
      <c r="J113" s="48">
        <v>8.48</v>
      </c>
      <c r="K113" s="50"/>
      <c r="L113" s="51">
        <f t="shared" si="100"/>
        <v>0.29413563</v>
      </c>
      <c r="M113" s="51">
        <f t="shared" si="101"/>
        <v>1.43967534</v>
      </c>
      <c r="N113" s="51">
        <f t="shared" ref="N113:N117" si="105">(0.5*(D113-D112)*(G112+G113)/1000)+N114</f>
        <v>1.73324119</v>
      </c>
      <c r="O113" s="51">
        <f t="shared" si="102"/>
        <v>0.36448559</v>
      </c>
      <c r="P113" s="51">
        <f t="shared" si="103"/>
        <v>0.91044061</v>
      </c>
      <c r="Q113" s="51">
        <f t="shared" si="104"/>
        <v>1.27464556</v>
      </c>
    </row>
    <row r="114" spans="1:17">
      <c r="A114" s="8" t="s">
        <v>30</v>
      </c>
      <c r="B114" s="25">
        <v>149</v>
      </c>
      <c r="C114" s="26">
        <v>13</v>
      </c>
      <c r="D114" s="27">
        <v>27.1</v>
      </c>
      <c r="E114" s="40">
        <v>1.01</v>
      </c>
      <c r="F114" s="40">
        <v>12.48</v>
      </c>
      <c r="G114" s="40">
        <v>13.49</v>
      </c>
      <c r="H114" s="40">
        <v>2.86</v>
      </c>
      <c r="I114" s="40">
        <v>1.93</v>
      </c>
      <c r="J114" s="48">
        <v>4.79</v>
      </c>
      <c r="K114" s="52"/>
      <c r="L114" s="51">
        <f t="shared" si="100"/>
        <v>0.28095653</v>
      </c>
      <c r="M114" s="51">
        <f t="shared" si="101"/>
        <v>1.17130094</v>
      </c>
      <c r="N114" s="51">
        <f t="shared" si="105"/>
        <v>1.4518075</v>
      </c>
      <c r="O114" s="51">
        <f t="shared" si="102"/>
        <v>0.34124245</v>
      </c>
      <c r="P114" s="51">
        <f t="shared" si="103"/>
        <v>0.836218315</v>
      </c>
      <c r="Q114" s="51">
        <f t="shared" si="104"/>
        <v>1.177180125</v>
      </c>
    </row>
    <row r="115" spans="1:17">
      <c r="A115" s="8" t="s">
        <v>30</v>
      </c>
      <c r="B115" s="25">
        <v>149</v>
      </c>
      <c r="C115" s="26">
        <v>11</v>
      </c>
      <c r="D115" s="27">
        <v>41.64</v>
      </c>
      <c r="E115" s="40">
        <v>1.85</v>
      </c>
      <c r="F115" s="40">
        <v>15.9</v>
      </c>
      <c r="G115" s="40">
        <v>17.75</v>
      </c>
      <c r="H115" s="40">
        <v>5.2</v>
      </c>
      <c r="I115" s="40">
        <v>4.07</v>
      </c>
      <c r="J115" s="48">
        <v>9.26</v>
      </c>
      <c r="K115" s="50"/>
      <c r="L115" s="51">
        <f t="shared" si="100"/>
        <v>0.270718885</v>
      </c>
      <c r="M115" s="51">
        <f t="shared" si="101"/>
        <v>1.03914225</v>
      </c>
      <c r="N115" s="51">
        <f t="shared" si="105"/>
        <v>1.30945163</v>
      </c>
      <c r="O115" s="51">
        <f t="shared" si="102"/>
        <v>0.32181925</v>
      </c>
      <c r="P115" s="51">
        <f t="shared" si="103"/>
        <v>0.80194446</v>
      </c>
      <c r="Q115" s="51">
        <f t="shared" si="104"/>
        <v>1.12348307</v>
      </c>
    </row>
    <row r="116" spans="1:17">
      <c r="A116" s="8" t="s">
        <v>30</v>
      </c>
      <c r="B116" s="25">
        <v>149</v>
      </c>
      <c r="C116" s="26">
        <v>9</v>
      </c>
      <c r="D116" s="27">
        <v>55.952</v>
      </c>
      <c r="E116" s="40">
        <v>12.78</v>
      </c>
      <c r="F116" s="40">
        <v>1.71</v>
      </c>
      <c r="G116" s="40">
        <v>14.49</v>
      </c>
      <c r="H116" s="40">
        <v>6.12</v>
      </c>
      <c r="I116" s="40">
        <v>5.71</v>
      </c>
      <c r="J116" s="48">
        <v>11.82</v>
      </c>
      <c r="K116" s="50"/>
      <c r="L116" s="51">
        <f t="shared" si="100"/>
        <v>0.249926685</v>
      </c>
      <c r="M116" s="51">
        <f t="shared" si="101"/>
        <v>0.83281965</v>
      </c>
      <c r="N116" s="51">
        <f t="shared" si="105"/>
        <v>1.08233683</v>
      </c>
      <c r="O116" s="51">
        <f t="shared" si="102"/>
        <v>0.26322305</v>
      </c>
      <c r="P116" s="51">
        <f t="shared" si="103"/>
        <v>0.75832446</v>
      </c>
      <c r="Q116" s="51">
        <f t="shared" si="104"/>
        <v>1.02133957</v>
      </c>
    </row>
    <row r="117" spans="1:17">
      <c r="A117" s="8" t="s">
        <v>30</v>
      </c>
      <c r="B117" s="25">
        <v>149</v>
      </c>
      <c r="C117" s="26">
        <v>7</v>
      </c>
      <c r="D117" s="27">
        <v>68.916</v>
      </c>
      <c r="E117" s="40">
        <v>1.35</v>
      </c>
      <c r="F117" s="40">
        <v>15.05</v>
      </c>
      <c r="G117" s="40">
        <v>16.39</v>
      </c>
      <c r="H117" s="40">
        <v>2.96</v>
      </c>
      <c r="I117" s="40">
        <v>35.6</v>
      </c>
      <c r="J117" s="48">
        <v>38.56</v>
      </c>
      <c r="K117" s="50"/>
      <c r="L117" s="51">
        <f t="shared" ref="L117" si="106">(0.5*(D117-D116)*(E116+E117)/1000)+L118</f>
        <v>0.145234405</v>
      </c>
      <c r="M117" s="51">
        <f t="shared" ref="M117" si="107">(0.5*(D117-D116)*(F116+F117)/1000)+M118</f>
        <v>0.70680249</v>
      </c>
      <c r="N117" s="51">
        <f t="shared" si="105"/>
        <v>0.85162739</v>
      </c>
      <c r="O117" s="51">
        <f t="shared" ref="O117" si="108">(0.5*(D117-D116)*(H116+H117)/1000)+O118</f>
        <v>0.18221713</v>
      </c>
      <c r="P117" s="51">
        <f t="shared" ref="P117" si="109">(0.5*(D117-D116)*(I117+I116)/1000)+P118</f>
        <v>0.68833878</v>
      </c>
      <c r="Q117" s="51">
        <f t="shared" ref="Q117" si="110">(0.5*(D117-D116)*(J116+J117)/1000)+Q118</f>
        <v>0.87049109</v>
      </c>
    </row>
    <row r="118" spans="1:17">
      <c r="A118" s="8" t="s">
        <v>30</v>
      </c>
      <c r="B118" s="25">
        <v>149</v>
      </c>
      <c r="C118" s="26">
        <v>5</v>
      </c>
      <c r="D118" s="27">
        <v>82.469</v>
      </c>
      <c r="E118" s="40">
        <v>1.35</v>
      </c>
      <c r="F118" s="40">
        <v>11.46</v>
      </c>
      <c r="G118" s="40">
        <v>12.8</v>
      </c>
      <c r="H118" s="40">
        <v>2.96</v>
      </c>
      <c r="I118" s="40">
        <v>4.24</v>
      </c>
      <c r="J118" s="48">
        <v>7.2</v>
      </c>
      <c r="L118" s="51">
        <f t="shared" ref="L118" si="111">(0.5*(D118-D117)*(E117+E118)/1000)+L119</f>
        <v>0.053643745</v>
      </c>
      <c r="M118" s="51">
        <f t="shared" ref="M118" si="112">(0.5*(D118-D117)*(F117+F118)/1000)+M119</f>
        <v>0.59816417</v>
      </c>
      <c r="N118" s="51">
        <f t="shared" ref="N118" si="113">(0.5*(D118-D117)*(G117+G118)/1000)+N119</f>
        <v>0.65146323</v>
      </c>
      <c r="O118" s="51">
        <f t="shared" ref="O118" si="114">(0.5*(D118-D117)*(H117+H118)/1000)+O119</f>
        <v>0.12336057</v>
      </c>
      <c r="P118" s="51">
        <f t="shared" ref="P118" si="115">(0.5*(D118-D117)*(I118+I117)/1000)+P119</f>
        <v>0.42056736</v>
      </c>
      <c r="Q118" s="51">
        <f t="shared" ref="Q118" si="116">(0.5*(D118-D117)*(J117+J118)/1000)+Q119</f>
        <v>0.54392793</v>
      </c>
    </row>
    <row r="119" ht="14.25" spans="1:17">
      <c r="A119" s="12" t="s">
        <v>30</v>
      </c>
      <c r="B119" s="30">
        <v>149</v>
      </c>
      <c r="C119" s="33">
        <v>3</v>
      </c>
      <c r="D119" s="32">
        <v>124.3</v>
      </c>
      <c r="E119" s="42">
        <v>0.34</v>
      </c>
      <c r="F119" s="42">
        <v>8.55</v>
      </c>
      <c r="G119" s="42">
        <v>8.89</v>
      </c>
      <c r="H119" s="42">
        <v>1.02</v>
      </c>
      <c r="I119" s="42">
        <v>2.96</v>
      </c>
      <c r="J119" s="53">
        <v>3.98</v>
      </c>
      <c r="L119" s="51">
        <f>(0.5*(D119-D118)*(E118+E119)/1000)</f>
        <v>0.035347195</v>
      </c>
      <c r="M119" s="51">
        <f>(0.5*(D119-D118)*(F118+F119)/1000)</f>
        <v>0.418519155</v>
      </c>
      <c r="N119" s="51">
        <f>(0.5*(D119-D118)*(G118+G119)/1000)</f>
        <v>0.453657195</v>
      </c>
      <c r="O119" s="51">
        <f>(0.5*(D119-D118)*(H118+H119)/1000)</f>
        <v>0.08324369</v>
      </c>
      <c r="P119" s="51">
        <f>(0.5*(D119-D118)*(I119+I118)/1000)</f>
        <v>0.1505916</v>
      </c>
      <c r="Q119" s="51">
        <f>(0.5*(D119-D118)*(J118+J119)/1000)</f>
        <v>0.23383529</v>
      </c>
    </row>
    <row r="120" spans="1:17">
      <c r="A120" s="16" t="s">
        <v>31</v>
      </c>
      <c r="B120" s="21">
        <v>152</v>
      </c>
      <c r="C120" s="22">
        <v>23</v>
      </c>
      <c r="D120" s="23">
        <v>5.101</v>
      </c>
      <c r="E120" s="43">
        <v>1.01</v>
      </c>
      <c r="F120" s="43">
        <v>2.91</v>
      </c>
      <c r="G120" s="43">
        <v>3.92</v>
      </c>
      <c r="H120" s="43">
        <v>2.45</v>
      </c>
      <c r="I120" s="43">
        <v>51</v>
      </c>
      <c r="J120" s="54">
        <v>53.44</v>
      </c>
      <c r="K120" s="46" t="s">
        <v>70</v>
      </c>
      <c r="L120" s="49">
        <f>((D120*E120)/1000)+L121</f>
        <v>0.171919975</v>
      </c>
      <c r="M120" s="49">
        <f>((D120*F120)/1000)+M121</f>
        <v>0.96035528</v>
      </c>
      <c r="N120" s="49">
        <f>((D120*G120)/1000)+N121</f>
        <v>1.13182234</v>
      </c>
      <c r="O120" s="56">
        <f>((D120*H120)/1000)+O121</f>
        <v>0.40703975</v>
      </c>
      <c r="P120" s="56">
        <f>((D120*I120)/1000)+P121</f>
        <v>1.28702396</v>
      </c>
      <c r="Q120" s="56">
        <f>((D120*J120)/1000)+Q121</f>
        <v>1.693761675</v>
      </c>
    </row>
    <row r="121" spans="1:17">
      <c r="A121" s="8" t="s">
        <v>31</v>
      </c>
      <c r="B121" s="25">
        <v>152</v>
      </c>
      <c r="C121" s="26">
        <v>21</v>
      </c>
      <c r="D121" s="27">
        <v>15.303</v>
      </c>
      <c r="E121" s="40">
        <v>0.17</v>
      </c>
      <c r="F121" s="40">
        <v>4.62</v>
      </c>
      <c r="G121" s="40">
        <v>4.79</v>
      </c>
      <c r="H121" s="40">
        <v>2.14</v>
      </c>
      <c r="I121" s="40">
        <v>6.78</v>
      </c>
      <c r="J121" s="48">
        <v>8.92</v>
      </c>
      <c r="K121" s="50"/>
      <c r="L121" s="51">
        <f t="shared" ref="L121:L124" si="117">(0.5*(D121-D120)*(E120+E121)/1000)+L122</f>
        <v>0.166767965</v>
      </c>
      <c r="M121" s="51">
        <f t="shared" ref="M121:M124" si="118">(0.5*(D121-D120)*(F120+F121)/1000)+M122</f>
        <v>0.94551137</v>
      </c>
      <c r="N121" s="51">
        <f>(0.5*(D121-D120)*(G120+G121)/1000)+N122</f>
        <v>1.11182642</v>
      </c>
      <c r="O121" s="51">
        <f t="shared" ref="O121:O124" si="119">(0.5*(D121-D120)*(H120+H121)/1000)+O122</f>
        <v>0.3945423</v>
      </c>
      <c r="P121" s="51">
        <f t="shared" ref="P121:P124" si="120">(0.5*(D121-D120)*(I121+I120)/1000)+P122</f>
        <v>1.02687296</v>
      </c>
      <c r="Q121" s="51">
        <f t="shared" ref="Q121:Q124" si="121">(0.5*(D121-D120)*(J120+J121)/1000)+Q122</f>
        <v>1.421164235</v>
      </c>
    </row>
    <row r="122" spans="1:17">
      <c r="A122" s="8" t="s">
        <v>31</v>
      </c>
      <c r="B122" s="25">
        <v>152</v>
      </c>
      <c r="C122" s="26">
        <v>17</v>
      </c>
      <c r="D122" s="27">
        <v>35.323</v>
      </c>
      <c r="E122" s="40">
        <v>0.51</v>
      </c>
      <c r="F122" s="40">
        <v>4.96</v>
      </c>
      <c r="G122" s="40">
        <v>5.47</v>
      </c>
      <c r="H122" s="40">
        <v>1.23</v>
      </c>
      <c r="I122" s="40">
        <v>5.85</v>
      </c>
      <c r="J122" s="48">
        <v>7.07</v>
      </c>
      <c r="K122" s="50"/>
      <c r="L122" s="51">
        <f t="shared" si="117"/>
        <v>0.160748785</v>
      </c>
      <c r="M122" s="51">
        <f t="shared" si="118"/>
        <v>0.90710084</v>
      </c>
      <c r="N122" s="51">
        <f t="shared" ref="N122:N124" si="122">(0.5*(D122-D121)*(G121+G122)/1000)+N123</f>
        <v>1.06739671</v>
      </c>
      <c r="O122" s="51">
        <f t="shared" si="119"/>
        <v>0.37112871</v>
      </c>
      <c r="P122" s="51">
        <f t="shared" si="120"/>
        <v>0.73213718</v>
      </c>
      <c r="Q122" s="51">
        <f t="shared" si="121"/>
        <v>1.103065875</v>
      </c>
    </row>
    <row r="123" spans="1:17">
      <c r="A123" s="8" t="s">
        <v>31</v>
      </c>
      <c r="B123" s="25">
        <v>152</v>
      </c>
      <c r="C123" s="26">
        <v>14</v>
      </c>
      <c r="D123" s="27">
        <v>55.306</v>
      </c>
      <c r="E123" s="40">
        <v>0.68</v>
      </c>
      <c r="F123" s="40">
        <v>4.96</v>
      </c>
      <c r="G123" s="40">
        <v>5.63</v>
      </c>
      <c r="H123" s="40">
        <v>1.23</v>
      </c>
      <c r="I123" s="40">
        <v>2.27</v>
      </c>
      <c r="J123" s="48">
        <v>3.5</v>
      </c>
      <c r="K123" s="52"/>
      <c r="L123" s="51">
        <f t="shared" si="117"/>
        <v>0.153941985</v>
      </c>
      <c r="M123" s="51">
        <f t="shared" si="118"/>
        <v>0.81120504</v>
      </c>
      <c r="N123" s="51">
        <f t="shared" si="122"/>
        <v>0.96469411</v>
      </c>
      <c r="O123" s="51">
        <f t="shared" si="119"/>
        <v>0.33739501</v>
      </c>
      <c r="P123" s="51">
        <f t="shared" si="120"/>
        <v>0.60571088</v>
      </c>
      <c r="Q123" s="51">
        <f t="shared" si="121"/>
        <v>0.943005975</v>
      </c>
    </row>
    <row r="124" spans="1:17">
      <c r="A124" s="8" t="s">
        <v>31</v>
      </c>
      <c r="B124" s="25">
        <v>152</v>
      </c>
      <c r="C124" s="26">
        <v>9</v>
      </c>
      <c r="D124" s="27">
        <v>75.374</v>
      </c>
      <c r="E124" s="40">
        <v>2.02</v>
      </c>
      <c r="F124" s="40">
        <v>7.01</v>
      </c>
      <c r="G124" s="40">
        <v>9.03</v>
      </c>
      <c r="H124" s="40">
        <v>6.83</v>
      </c>
      <c r="I124" s="40">
        <v>4.61</v>
      </c>
      <c r="J124" s="48">
        <v>11.44</v>
      </c>
      <c r="K124" s="50"/>
      <c r="L124" s="51">
        <f t="shared" si="117"/>
        <v>0.1420521</v>
      </c>
      <c r="M124" s="51">
        <f t="shared" si="118"/>
        <v>0.71208936</v>
      </c>
      <c r="N124" s="51">
        <f t="shared" si="122"/>
        <v>0.85378846</v>
      </c>
      <c r="O124" s="51">
        <f t="shared" si="119"/>
        <v>0.31281592</v>
      </c>
      <c r="P124" s="51">
        <f t="shared" si="120"/>
        <v>0.5245799</v>
      </c>
      <c r="Q124" s="51">
        <f t="shared" si="121"/>
        <v>0.83739582</v>
      </c>
    </row>
    <row r="125" spans="1:17">
      <c r="A125" s="8" t="s">
        <v>31</v>
      </c>
      <c r="B125" s="25">
        <v>152</v>
      </c>
      <c r="C125" s="26">
        <v>6</v>
      </c>
      <c r="D125" s="27">
        <v>125.906</v>
      </c>
      <c r="E125" s="40">
        <v>2.53</v>
      </c>
      <c r="F125" s="40">
        <v>16.42</v>
      </c>
      <c r="G125" s="40">
        <v>18.94</v>
      </c>
      <c r="H125" s="40">
        <v>2.35</v>
      </c>
      <c r="I125" s="40">
        <v>13.42</v>
      </c>
      <c r="J125" s="48">
        <v>15.77</v>
      </c>
      <c r="K125" s="50"/>
      <c r="L125" s="51">
        <f>(0.5*(D125-D124)*(E124+E125)/1000)</f>
        <v>0.1149603</v>
      </c>
      <c r="M125" s="51">
        <f>(0.5*(D125-D124)*(F124+F125)/1000)</f>
        <v>0.59198238</v>
      </c>
      <c r="N125" s="51">
        <f>(0.5*(D125-D124)*(G124+G125)/1000)</f>
        <v>0.70669002</v>
      </c>
      <c r="O125" s="51">
        <f>(0.5*(D125-D124)*(H124+H125)/1000)</f>
        <v>0.23194188</v>
      </c>
      <c r="P125" s="51">
        <f>(0.5*(D125-D124)*(I125+I124)/1000)</f>
        <v>0.45554598</v>
      </c>
      <c r="Q125" s="51">
        <f>(0.5*(D125-D124)*(J124+J125)/1000)</f>
        <v>0.68748786</v>
      </c>
    </row>
    <row r="126" spans="1:17">
      <c r="A126" s="8" t="s">
        <v>31</v>
      </c>
      <c r="B126" s="25">
        <v>152</v>
      </c>
      <c r="C126" s="26">
        <v>3</v>
      </c>
      <c r="D126" s="27">
        <v>299.286</v>
      </c>
      <c r="E126" s="40">
        <v>2.69</v>
      </c>
      <c r="F126" s="40">
        <v>0.35</v>
      </c>
      <c r="G126" s="40">
        <v>3.04</v>
      </c>
      <c r="H126" s="40">
        <v>5.91</v>
      </c>
      <c r="I126" s="40">
        <v>0.48</v>
      </c>
      <c r="J126" s="48">
        <v>6.39</v>
      </c>
      <c r="K126" s="50"/>
      <c r="L126" s="51"/>
      <c r="M126" s="51"/>
      <c r="N126" s="51"/>
      <c r="O126" s="51"/>
      <c r="P126" s="51"/>
      <c r="Q126" s="51"/>
    </row>
    <row r="127" ht="14.25" spans="1:17">
      <c r="A127" s="12" t="s">
        <v>31</v>
      </c>
      <c r="B127" s="30">
        <v>152</v>
      </c>
      <c r="C127" s="33">
        <v>1</v>
      </c>
      <c r="D127" s="32">
        <v>500.68</v>
      </c>
      <c r="E127" s="42">
        <v>0</v>
      </c>
      <c r="F127" s="42">
        <v>2.4</v>
      </c>
      <c r="G127" s="42">
        <v>2.4</v>
      </c>
      <c r="H127" s="42">
        <v>2.86</v>
      </c>
      <c r="I127" s="42">
        <v>5.67</v>
      </c>
      <c r="J127" s="53">
        <v>8.52</v>
      </c>
      <c r="L127" s="51"/>
      <c r="M127" s="51"/>
      <c r="N127" s="51"/>
      <c r="O127" s="51"/>
      <c r="P127" s="51"/>
      <c r="Q127" s="51"/>
    </row>
    <row r="128" spans="1:24">
      <c r="A128" s="16" t="s">
        <v>32</v>
      </c>
      <c r="B128" s="21">
        <v>158</v>
      </c>
      <c r="C128" s="22">
        <v>23</v>
      </c>
      <c r="D128" s="23">
        <v>6.608</v>
      </c>
      <c r="E128" s="43">
        <v>3.53</v>
      </c>
      <c r="F128" s="43">
        <v>3.67</v>
      </c>
      <c r="G128" s="43">
        <v>7.2</v>
      </c>
      <c r="H128" s="43">
        <v>3.04</v>
      </c>
      <c r="I128" s="43">
        <v>3.98</v>
      </c>
      <c r="J128" s="54">
        <v>7.01</v>
      </c>
      <c r="K128" s="46" t="s">
        <v>71</v>
      </c>
      <c r="L128" s="49">
        <f>((D128*E128)/1000)+L129</f>
        <v>0.35555882</v>
      </c>
      <c r="M128" s="49">
        <f>((D128*F128)/1000)+M129</f>
        <v>0.4521499</v>
      </c>
      <c r="N128" s="49">
        <f>((D128*G128)/1000)+N129</f>
        <v>0.80723781</v>
      </c>
      <c r="O128" s="56">
        <f>((D128*H128)/1000)+O129</f>
        <v>0.38841846</v>
      </c>
      <c r="P128" s="56">
        <f>((D128*I128)/1000)+P129</f>
        <v>0.371521305</v>
      </c>
      <c r="Q128" s="56">
        <f>((D128*J128)/1000)+Q129</f>
        <v>0.758871985</v>
      </c>
      <c r="R128" s="46" t="s">
        <v>55</v>
      </c>
      <c r="S128" s="49">
        <f>((D128*E128)/1000)+S129</f>
        <v>0.500173555</v>
      </c>
      <c r="T128" s="49">
        <f>((D128*F128)/1000)+T129</f>
        <v>0.933878855</v>
      </c>
      <c r="U128" s="49">
        <f>((D128*G128)/1000)+U129</f>
        <v>1.43350974</v>
      </c>
      <c r="V128" s="56">
        <f>((D128*H128)/1000)+V129</f>
        <v>0.60047323</v>
      </c>
      <c r="W128" s="56">
        <f>((D128*I128)/1000)+W129</f>
        <v>0.774063915</v>
      </c>
      <c r="X128" s="56">
        <f>((D128*J128)/1000)+X129</f>
        <v>1.37290425</v>
      </c>
    </row>
    <row r="129" spans="1:24">
      <c r="A129" s="8" t="s">
        <v>32</v>
      </c>
      <c r="B129" s="25">
        <v>158</v>
      </c>
      <c r="C129" s="26">
        <v>19</v>
      </c>
      <c r="D129" s="27">
        <v>26.919</v>
      </c>
      <c r="E129" s="40">
        <v>3.7</v>
      </c>
      <c r="F129" s="40">
        <v>2.64</v>
      </c>
      <c r="G129" s="40">
        <v>6.34</v>
      </c>
      <c r="H129" s="40">
        <v>7.32</v>
      </c>
      <c r="I129" s="40">
        <v>3.66</v>
      </c>
      <c r="J129" s="48">
        <v>10.97</v>
      </c>
      <c r="K129" s="50"/>
      <c r="L129" s="51">
        <f t="shared" ref="L129:L131" si="123">(0.5*(D129-D128)*(E128+E129)/1000)+L130</f>
        <v>0.33223258</v>
      </c>
      <c r="M129" s="51">
        <f t="shared" ref="M129:M131" si="124">(0.5*(D129-D128)*(F128+F129)/1000)+M130</f>
        <v>0.42789854</v>
      </c>
      <c r="N129" s="51">
        <f>(0.5*(D129-D128)*(G128+G129)/1000)+N130</f>
        <v>0.75966021</v>
      </c>
      <c r="O129" s="51">
        <f t="shared" ref="O129:O131" si="125">(0.5*(D129-D128)*(H128+H129)/1000)+O130</f>
        <v>0.36833014</v>
      </c>
      <c r="P129" s="51">
        <f t="shared" ref="P129:P131" si="126">(0.5*(D129-D128)*(I129+I128)/1000)+P130</f>
        <v>0.345221465</v>
      </c>
      <c r="Q129" s="51">
        <f t="shared" ref="Q129:Q131" si="127">(0.5*(D129-D128)*(J128+J129)/1000)+Q130</f>
        <v>0.712549905</v>
      </c>
      <c r="S129" s="51">
        <f>(0.5*(D129-D128)*(E128+E129)/1000)+S130</f>
        <v>0.476847315</v>
      </c>
      <c r="T129" s="51">
        <f>(0.5*(D129-D128)*(F128+F129)/1000)+T130</f>
        <v>0.909627495</v>
      </c>
      <c r="U129" s="51">
        <f>(0.5*(D129-D128)*(G128+G129)/1000)+U130</f>
        <v>1.38593214</v>
      </c>
      <c r="V129" s="51">
        <f>(0.5*(D129-D128)*(H128+H129)/1000)+V130</f>
        <v>0.58038491</v>
      </c>
      <c r="W129" s="51">
        <f>(0.5*(D129-D128)*(I129+I128)/1000)+W130</f>
        <v>0.747764075</v>
      </c>
      <c r="X129" s="51">
        <f>(0.5*(D129-D128)*(J128+J129)/1000)+X130</f>
        <v>1.32658217</v>
      </c>
    </row>
    <row r="130" spans="1:24">
      <c r="A130" s="8" t="s">
        <v>32</v>
      </c>
      <c r="B130" s="25">
        <v>158</v>
      </c>
      <c r="C130" s="26">
        <v>15</v>
      </c>
      <c r="D130" s="27">
        <v>60.056</v>
      </c>
      <c r="E130" s="40">
        <v>0.51</v>
      </c>
      <c r="F130" s="40">
        <v>5.23</v>
      </c>
      <c r="G130" s="40">
        <v>5.73</v>
      </c>
      <c r="H130" s="40">
        <v>0.19</v>
      </c>
      <c r="I130" s="40">
        <v>2.9</v>
      </c>
      <c r="J130" s="48">
        <v>3.08</v>
      </c>
      <c r="K130" s="50"/>
      <c r="L130" s="51">
        <f t="shared" si="123"/>
        <v>0.258808315</v>
      </c>
      <c r="M130" s="51">
        <f t="shared" si="124"/>
        <v>0.363817335</v>
      </c>
      <c r="N130" s="51">
        <f t="shared" ref="N130:N131" si="128">(0.5*(D130-D129)*(G129+G130)/1000)+N131</f>
        <v>0.62215474</v>
      </c>
      <c r="O130" s="51">
        <f t="shared" si="125"/>
        <v>0.26311916</v>
      </c>
      <c r="P130" s="51">
        <f t="shared" si="126"/>
        <v>0.267633445</v>
      </c>
      <c r="Q130" s="51">
        <f t="shared" si="127"/>
        <v>0.529954015</v>
      </c>
      <c r="S130" s="51">
        <f t="shared" ref="S130:S135" si="129">(0.5*(D130-D129)*(E129+E130)/1000)+S131</f>
        <v>0.40342305</v>
      </c>
      <c r="T130" s="51">
        <f t="shared" ref="T130:T135" si="130">(0.5*(D130-D129)*(F129+F130)/1000)+T131</f>
        <v>0.84554629</v>
      </c>
      <c r="U130" s="51">
        <f t="shared" ref="U130:U135" si="131">(0.5*(D130-D129)*(G129+G130)/1000)+U131</f>
        <v>1.24842667</v>
      </c>
      <c r="V130" s="51">
        <f t="shared" ref="V130:V135" si="132">(0.5*(D130-D129)*(H129+H130)/1000)+V131</f>
        <v>0.47517393</v>
      </c>
      <c r="W130" s="51">
        <f t="shared" ref="W130:W135" si="133">(0.5*(D130-D129)*(I130+I129)/1000)+W131</f>
        <v>0.670176055</v>
      </c>
      <c r="X130" s="51">
        <f t="shared" ref="X130:X135" si="134">(0.5*(D130-D129)*(J129+J130)/1000)+X131</f>
        <v>1.14398628</v>
      </c>
    </row>
    <row r="131" spans="1:24">
      <c r="A131" s="8" t="s">
        <v>32</v>
      </c>
      <c r="B131" s="25">
        <v>158</v>
      </c>
      <c r="C131" s="26">
        <v>13</v>
      </c>
      <c r="D131" s="27">
        <v>92.455</v>
      </c>
      <c r="E131" s="40">
        <v>5.21</v>
      </c>
      <c r="F131" s="40">
        <v>1.77</v>
      </c>
      <c r="G131" s="40">
        <v>6.98</v>
      </c>
      <c r="H131" s="40">
        <v>4.26</v>
      </c>
      <c r="I131" s="40">
        <v>2.65</v>
      </c>
      <c r="J131" s="48">
        <v>6.9</v>
      </c>
      <c r="K131" s="52"/>
      <c r="L131" s="51">
        <f t="shared" si="123"/>
        <v>0.18905493</v>
      </c>
      <c r="M131" s="51">
        <f t="shared" si="124"/>
        <v>0.23342324</v>
      </c>
      <c r="N131" s="51">
        <f t="shared" si="128"/>
        <v>0.422172945</v>
      </c>
      <c r="O131" s="51">
        <f t="shared" si="125"/>
        <v>0.138689725</v>
      </c>
      <c r="P131" s="51">
        <f t="shared" si="126"/>
        <v>0.158944085</v>
      </c>
      <c r="Q131" s="51">
        <f t="shared" si="127"/>
        <v>0.29716659</v>
      </c>
      <c r="S131" s="51">
        <f t="shared" si="129"/>
        <v>0.333669665</v>
      </c>
      <c r="T131" s="51">
        <f t="shared" si="130"/>
        <v>0.715152195</v>
      </c>
      <c r="U131" s="51">
        <f t="shared" si="131"/>
        <v>1.048444875</v>
      </c>
      <c r="V131" s="51">
        <f t="shared" si="132"/>
        <v>0.350744495</v>
      </c>
      <c r="W131" s="51">
        <f t="shared" si="133"/>
        <v>0.561486695</v>
      </c>
      <c r="X131" s="51">
        <f t="shared" si="134"/>
        <v>0.911198855</v>
      </c>
    </row>
    <row r="132" spans="1:24">
      <c r="A132" s="8" t="s">
        <v>32</v>
      </c>
      <c r="B132" s="25">
        <v>158</v>
      </c>
      <c r="C132" s="26">
        <v>11</v>
      </c>
      <c r="D132" s="27">
        <v>121.101</v>
      </c>
      <c r="E132" s="40">
        <v>1.52</v>
      </c>
      <c r="F132" s="40">
        <v>6.61</v>
      </c>
      <c r="G132" s="40">
        <v>8.12</v>
      </c>
      <c r="H132" s="40">
        <v>0.39</v>
      </c>
      <c r="I132" s="40">
        <v>2.17</v>
      </c>
      <c r="J132" s="48">
        <v>2.56</v>
      </c>
      <c r="K132" s="50"/>
      <c r="L132" s="51">
        <f>(0.5*(D132-D131)*(E131+E132)/1000)</f>
        <v>0.09639379</v>
      </c>
      <c r="M132" s="51">
        <f>(0.5*(D132-D131)*(F131+F132)/1000)</f>
        <v>0.12002674</v>
      </c>
      <c r="N132" s="51">
        <f>(0.5*(D132-D131)*(G131+G132)/1000)</f>
        <v>0.2162773</v>
      </c>
      <c r="O132" s="51">
        <f>(0.5*(D132-D131)*(H131+H132)/1000)</f>
        <v>0.06660195</v>
      </c>
      <c r="P132" s="51">
        <f>(0.5*(D132-D131)*(I132+I131)/1000)</f>
        <v>0.06903686</v>
      </c>
      <c r="Q132" s="51">
        <f>(0.5*(D132-D131)*(J131+J132)/1000)</f>
        <v>0.13549558</v>
      </c>
      <c r="S132" s="51">
        <f t="shared" si="129"/>
        <v>0.241008525</v>
      </c>
      <c r="T132" s="51">
        <f t="shared" si="130"/>
        <v>0.601755695</v>
      </c>
      <c r="U132" s="51">
        <f t="shared" si="131"/>
        <v>0.84254923</v>
      </c>
      <c r="V132" s="51">
        <f t="shared" si="132"/>
        <v>0.27865672</v>
      </c>
      <c r="W132" s="51">
        <f t="shared" si="133"/>
        <v>0.47157947</v>
      </c>
      <c r="X132" s="51">
        <f t="shared" si="134"/>
        <v>0.749527845</v>
      </c>
    </row>
    <row r="133" spans="1:24">
      <c r="A133" s="8" t="s">
        <v>32</v>
      </c>
      <c r="B133" s="25">
        <v>158</v>
      </c>
      <c r="C133" s="26">
        <v>9</v>
      </c>
      <c r="D133" s="27">
        <v>135.453</v>
      </c>
      <c r="E133" s="40">
        <v>1.52</v>
      </c>
      <c r="F133" s="40">
        <v>6.26</v>
      </c>
      <c r="G133" s="40">
        <v>7.78</v>
      </c>
      <c r="H133" s="40">
        <v>1.1</v>
      </c>
      <c r="I133" s="40">
        <v>1.62</v>
      </c>
      <c r="J133" s="48">
        <v>2.72</v>
      </c>
      <c r="K133" s="50"/>
      <c r="L133" s="51"/>
      <c r="M133" s="51"/>
      <c r="N133" s="51"/>
      <c r="O133" s="51"/>
      <c r="P133" s="51"/>
      <c r="Q133" s="51"/>
      <c r="S133" s="51">
        <f t="shared" si="129"/>
        <v>0.144614735</v>
      </c>
      <c r="T133" s="51">
        <f t="shared" si="130"/>
        <v>0.481728955</v>
      </c>
      <c r="U133" s="51">
        <f t="shared" si="131"/>
        <v>0.62627193</v>
      </c>
      <c r="V133" s="51">
        <f t="shared" si="132"/>
        <v>0.21205477</v>
      </c>
      <c r="W133" s="51">
        <f t="shared" si="133"/>
        <v>0.40254261</v>
      </c>
      <c r="X133" s="51">
        <f t="shared" si="134"/>
        <v>0.614032265</v>
      </c>
    </row>
    <row r="134" spans="1:24">
      <c r="A134" s="8" t="s">
        <v>32</v>
      </c>
      <c r="B134" s="25">
        <v>158</v>
      </c>
      <c r="C134" s="26">
        <v>7</v>
      </c>
      <c r="D134" s="27">
        <v>150.922</v>
      </c>
      <c r="E134" s="40">
        <v>2.69</v>
      </c>
      <c r="F134" s="40">
        <v>6.78</v>
      </c>
      <c r="G134" s="40">
        <v>9.47</v>
      </c>
      <c r="H134" s="40">
        <v>4.47</v>
      </c>
      <c r="I134" s="40">
        <v>6.39</v>
      </c>
      <c r="J134" s="48">
        <v>10.85</v>
      </c>
      <c r="K134" s="50"/>
      <c r="L134" s="51"/>
      <c r="M134" s="51"/>
      <c r="N134" s="51"/>
      <c r="O134" s="51"/>
      <c r="P134" s="51"/>
      <c r="Q134" s="51"/>
      <c r="S134" s="51">
        <f t="shared" si="129"/>
        <v>0.122799695</v>
      </c>
      <c r="T134" s="51">
        <f t="shared" si="130"/>
        <v>0.389373835</v>
      </c>
      <c r="U134" s="51">
        <f t="shared" si="131"/>
        <v>0.51217353</v>
      </c>
      <c r="V134" s="51">
        <f t="shared" si="132"/>
        <v>0.20136253</v>
      </c>
      <c r="W134" s="51">
        <f t="shared" si="133"/>
        <v>0.37534557</v>
      </c>
      <c r="X134" s="51">
        <f t="shared" si="134"/>
        <v>0.576142985</v>
      </c>
    </row>
    <row r="135" ht="14.25" spans="1:24">
      <c r="A135" s="12" t="s">
        <v>32</v>
      </c>
      <c r="B135" s="30">
        <v>158</v>
      </c>
      <c r="C135" s="33">
        <v>5</v>
      </c>
      <c r="D135" s="32">
        <v>199.699</v>
      </c>
      <c r="E135" s="42">
        <v>1.01</v>
      </c>
      <c r="F135" s="42">
        <v>5.05</v>
      </c>
      <c r="G135" s="42">
        <v>6.06</v>
      </c>
      <c r="H135" s="42">
        <v>2.02</v>
      </c>
      <c r="I135" s="42">
        <v>6.46</v>
      </c>
      <c r="J135" s="53">
        <v>8.47</v>
      </c>
      <c r="L135" s="51"/>
      <c r="M135" s="51"/>
      <c r="N135" s="51"/>
      <c r="O135" s="51"/>
      <c r="P135" s="51"/>
      <c r="Q135" s="51"/>
      <c r="S135" s="51">
        <f>(0.5*(D135-D134)*(E134+E135)/1000)</f>
        <v>0.09023745</v>
      </c>
      <c r="T135" s="51">
        <f>(0.5*(D135-D134)*(F134+F135)/1000)</f>
        <v>0.288515955</v>
      </c>
      <c r="U135" s="51">
        <f>(0.5*(D135-D134)*(G134+G135)/1000)</f>
        <v>0.378753405</v>
      </c>
      <c r="V135" s="51">
        <f>(0.5*(D135-D134)*(H134+H135)/1000)</f>
        <v>0.158281365</v>
      </c>
      <c r="W135" s="51">
        <f>(0.5*(D135-D134)*(I135+I134)/1000)</f>
        <v>0.313392225</v>
      </c>
      <c r="X135" s="51">
        <f>(0.5*(D135-D134)*(J134+J135)/1000)</f>
        <v>0.47118582</v>
      </c>
    </row>
    <row r="136" spans="1:24">
      <c r="A136" s="16" t="s">
        <v>32</v>
      </c>
      <c r="B136" s="21">
        <v>197</v>
      </c>
      <c r="C136" s="22">
        <v>23</v>
      </c>
      <c r="D136" s="23">
        <v>8.642</v>
      </c>
      <c r="E136" s="43">
        <v>2.36</v>
      </c>
      <c r="F136" s="43">
        <v>5.23</v>
      </c>
      <c r="G136" s="43">
        <v>7.58</v>
      </c>
      <c r="H136" s="43">
        <v>3.96</v>
      </c>
      <c r="I136" s="43">
        <v>10.24</v>
      </c>
      <c r="J136" s="54">
        <v>14.19</v>
      </c>
      <c r="K136" s="46" t="s">
        <v>71</v>
      </c>
      <c r="L136" s="49">
        <f>((D136*E136)/1000)+L137</f>
        <v>0.34735336</v>
      </c>
      <c r="M136" s="49">
        <f>((D136*F136)/1000)+M137</f>
        <v>0.57997307</v>
      </c>
      <c r="N136" s="49">
        <f>((D136*G136)/1000)+N137</f>
        <v>0.926653785</v>
      </c>
      <c r="O136" s="56">
        <f>((D136*H136)/1000)+O137</f>
        <v>0.180345235</v>
      </c>
      <c r="P136" s="56">
        <f>((D136*I136)/1000)+P137</f>
        <v>0.63324035</v>
      </c>
      <c r="Q136" s="56">
        <f>((D136*J136)/1000)+Q137</f>
        <v>0.812976595</v>
      </c>
      <c r="R136" s="46" t="s">
        <v>55</v>
      </c>
      <c r="S136" s="49">
        <f>((D136*E136)/1000)+S137</f>
        <v>0.5895802</v>
      </c>
      <c r="T136" s="49">
        <f>((D136*F136)/1000)+T137</f>
        <v>1.02613196</v>
      </c>
      <c r="U136" s="49">
        <f>((D136*G136)/1000)+U137</f>
        <v>1.614287535</v>
      </c>
      <c r="V136" s="56">
        <f>((D136*H136)/1000)+V137</f>
        <v>0.295999135</v>
      </c>
      <c r="W136" s="56">
        <f>((D136*I136)/1000)+W137</f>
        <v>1.71678854</v>
      </c>
      <c r="X136" s="56">
        <f>((D136*J136)/1000)+X137</f>
        <v>2.012178685</v>
      </c>
    </row>
    <row r="137" spans="1:24">
      <c r="A137" s="8" t="s">
        <v>32</v>
      </c>
      <c r="B137" s="25">
        <v>197</v>
      </c>
      <c r="C137" s="26">
        <v>20</v>
      </c>
      <c r="D137" s="27">
        <v>18.203</v>
      </c>
      <c r="E137" s="40">
        <v>2.86</v>
      </c>
      <c r="F137" s="40">
        <v>5.75</v>
      </c>
      <c r="G137" s="40">
        <v>8.6</v>
      </c>
      <c r="H137" s="40">
        <v>0.8</v>
      </c>
      <c r="I137" s="40">
        <v>15.39</v>
      </c>
      <c r="J137" s="48">
        <v>16.18</v>
      </c>
      <c r="K137" s="50"/>
      <c r="L137" s="51">
        <f t="shared" ref="L137:L140" si="135">(0.5*(D137-D136)*(E136+E137)/1000)+L138</f>
        <v>0.32695824</v>
      </c>
      <c r="M137" s="51">
        <f t="shared" ref="M137:M140" si="136">(0.5*(D137-D136)*(F136+F137)/1000)+M138</f>
        <v>0.53477541</v>
      </c>
      <c r="N137" s="51">
        <f>(0.5*(D137-D136)*(G136+G137)/1000)+N138</f>
        <v>0.861147425</v>
      </c>
      <c r="O137" s="51">
        <f t="shared" ref="O137:O140" si="137">(0.5*(D137-D136)*(H136+H137)/1000)+O138</f>
        <v>0.146122915</v>
      </c>
      <c r="P137" s="51">
        <f t="shared" ref="P137:P140" si="138">(0.5*(D137-D136)*(I137+I136)/1000)+P138</f>
        <v>0.54474627</v>
      </c>
      <c r="Q137" s="51">
        <f t="shared" ref="Q137:Q140" si="139">(0.5*(D137-D136)*(J136+J137)/1000)+Q138</f>
        <v>0.690346615</v>
      </c>
      <c r="R137" s="50"/>
      <c r="S137" s="51">
        <f>(0.5*(D137-D136)*(E136+E137)/1000)+S138</f>
        <v>0.56918508</v>
      </c>
      <c r="T137" s="51">
        <f>(0.5*(D137-D136)*(F136+F137)/1000)+T138</f>
        <v>0.9809343</v>
      </c>
      <c r="U137" s="51">
        <f>(0.5*(D137-D136)*(G136+G137)/1000)+U138</f>
        <v>1.548781175</v>
      </c>
      <c r="V137" s="51">
        <f>(0.5*(D137-D136)*(H136+H137)/1000)+V138</f>
        <v>0.261776815</v>
      </c>
      <c r="W137" s="51">
        <f>(0.5*(D137-D136)*(I137+I136)/1000)+W138</f>
        <v>1.62829446</v>
      </c>
      <c r="X137" s="51">
        <f>(0.5*(D137-D136)*(J136+J137)/1000)+X138</f>
        <v>1.889548705</v>
      </c>
    </row>
    <row r="138" spans="1:24">
      <c r="A138" s="8" t="s">
        <v>32</v>
      </c>
      <c r="B138" s="25">
        <v>197</v>
      </c>
      <c r="C138" s="26">
        <v>15</v>
      </c>
      <c r="D138" s="27">
        <v>44.152</v>
      </c>
      <c r="E138" s="40">
        <v>2.53</v>
      </c>
      <c r="F138" s="40">
        <v>3.67</v>
      </c>
      <c r="G138" s="40">
        <v>6.19</v>
      </c>
      <c r="H138" s="40">
        <v>2.02</v>
      </c>
      <c r="I138" s="40">
        <v>1.22</v>
      </c>
      <c r="J138" s="48">
        <v>3.24</v>
      </c>
      <c r="K138" s="50"/>
      <c r="L138" s="51">
        <f t="shared" si="135"/>
        <v>0.30200403</v>
      </c>
      <c r="M138" s="51">
        <f t="shared" si="136"/>
        <v>0.48228552</v>
      </c>
      <c r="N138" s="51">
        <f t="shared" ref="N138:N141" si="140">(0.5*(D138-D137)*(G137+G138)/1000)+N139</f>
        <v>0.783798935</v>
      </c>
      <c r="O138" s="51">
        <f t="shared" si="137"/>
        <v>0.123367735</v>
      </c>
      <c r="P138" s="51">
        <f t="shared" si="138"/>
        <v>0.422222055</v>
      </c>
      <c r="Q138" s="51">
        <f t="shared" si="139"/>
        <v>0.54516283</v>
      </c>
      <c r="R138" s="50"/>
      <c r="S138" s="51">
        <f t="shared" ref="S138:S142" si="141">(0.5*(D138-D137)*(E137+E138)/1000)+S139</f>
        <v>0.54423087</v>
      </c>
      <c r="T138" s="51">
        <f t="shared" ref="T138:T142" si="142">(0.5*(D138-D137)*(F137+F138)/1000)+T139</f>
        <v>0.92844441</v>
      </c>
      <c r="U138" s="51">
        <f t="shared" ref="U138:U142" si="143">(0.5*(D138-D137)*(G137+G138)/1000)+U139</f>
        <v>1.471432685</v>
      </c>
      <c r="V138" s="51">
        <f t="shared" ref="V138:V142" si="144">(0.5*(D138-D137)*(H137+H138)/1000)+V139</f>
        <v>0.239021635</v>
      </c>
      <c r="W138" s="51">
        <f t="shared" ref="W138:W142" si="145">(0.5*(D138-D137)*(I138+I137)/1000)+W139</f>
        <v>1.505770245</v>
      </c>
      <c r="X138" s="51">
        <f t="shared" ref="X138:X142" si="146">(0.5*(D138-D137)*(J137+J138)/1000)+X139</f>
        <v>1.74436492</v>
      </c>
    </row>
    <row r="139" spans="1:24">
      <c r="A139" s="8" t="s">
        <v>32</v>
      </c>
      <c r="B139" s="25">
        <v>197</v>
      </c>
      <c r="C139" s="26">
        <v>13</v>
      </c>
      <c r="D139" s="27">
        <v>61.429</v>
      </c>
      <c r="E139" s="40">
        <v>3.2</v>
      </c>
      <c r="F139" s="40">
        <v>3.67</v>
      </c>
      <c r="G139" s="40">
        <v>6.87</v>
      </c>
      <c r="H139" s="40">
        <v>1.1</v>
      </c>
      <c r="I139" s="40">
        <v>1.98</v>
      </c>
      <c r="J139" s="48">
        <v>3.08</v>
      </c>
      <c r="K139" s="52"/>
      <c r="L139" s="51">
        <f t="shared" si="135"/>
        <v>0.232071475</v>
      </c>
      <c r="M139" s="51">
        <f t="shared" si="136"/>
        <v>0.36006573</v>
      </c>
      <c r="N139" s="51">
        <f t="shared" si="140"/>
        <v>0.59190608</v>
      </c>
      <c r="O139" s="51">
        <f t="shared" si="137"/>
        <v>0.086779645</v>
      </c>
      <c r="P139" s="51">
        <f t="shared" si="138"/>
        <v>0.20671561</v>
      </c>
      <c r="Q139" s="51">
        <f t="shared" si="139"/>
        <v>0.29319804</v>
      </c>
      <c r="R139" s="52"/>
      <c r="S139" s="51">
        <f t="shared" si="141"/>
        <v>0.474298315</v>
      </c>
      <c r="T139" s="51">
        <f t="shared" si="142"/>
        <v>0.80622462</v>
      </c>
      <c r="U139" s="51">
        <f t="shared" si="143"/>
        <v>1.27953983</v>
      </c>
      <c r="V139" s="51">
        <f t="shared" si="144"/>
        <v>0.202433545</v>
      </c>
      <c r="W139" s="51">
        <f t="shared" si="145"/>
        <v>1.2902638</v>
      </c>
      <c r="X139" s="51">
        <f t="shared" si="146"/>
        <v>1.49240013</v>
      </c>
    </row>
    <row r="140" spans="1:24">
      <c r="A140" s="8" t="s">
        <v>32</v>
      </c>
      <c r="B140" s="25">
        <v>197</v>
      </c>
      <c r="C140" s="26">
        <v>11</v>
      </c>
      <c r="D140" s="27">
        <v>91.924</v>
      </c>
      <c r="E140" s="40">
        <v>2.86</v>
      </c>
      <c r="F140" s="40">
        <v>5.05</v>
      </c>
      <c r="G140" s="40">
        <v>7.91</v>
      </c>
      <c r="H140" s="40">
        <v>1.21</v>
      </c>
      <c r="I140" s="40">
        <v>1.8</v>
      </c>
      <c r="J140" s="48">
        <v>3</v>
      </c>
      <c r="K140" s="50"/>
      <c r="L140" s="51">
        <f t="shared" si="135"/>
        <v>0.18257287</v>
      </c>
      <c r="M140" s="51">
        <f t="shared" si="136"/>
        <v>0.29665914</v>
      </c>
      <c r="N140" s="51">
        <f t="shared" si="140"/>
        <v>0.47908727</v>
      </c>
      <c r="O140" s="51">
        <f t="shared" si="137"/>
        <v>0.059827525</v>
      </c>
      <c r="P140" s="51">
        <f t="shared" si="138"/>
        <v>0.17907241</v>
      </c>
      <c r="Q140" s="51">
        <f t="shared" si="139"/>
        <v>0.23860272</v>
      </c>
      <c r="R140" s="50"/>
      <c r="S140" s="51">
        <f t="shared" si="141"/>
        <v>0.42479971</v>
      </c>
      <c r="T140" s="51">
        <f t="shared" si="142"/>
        <v>0.74281803</v>
      </c>
      <c r="U140" s="51">
        <f t="shared" si="143"/>
        <v>1.16672102</v>
      </c>
      <c r="V140" s="51">
        <f t="shared" si="144"/>
        <v>0.175481425</v>
      </c>
      <c r="W140" s="51">
        <f t="shared" si="145"/>
        <v>1.2626206</v>
      </c>
      <c r="X140" s="51">
        <f t="shared" si="146"/>
        <v>1.43780481</v>
      </c>
    </row>
    <row r="141" spans="1:24">
      <c r="A141" s="8" t="s">
        <v>32</v>
      </c>
      <c r="B141" s="25">
        <v>197</v>
      </c>
      <c r="C141" s="26">
        <v>9</v>
      </c>
      <c r="D141" s="27">
        <v>120.872</v>
      </c>
      <c r="E141" s="40">
        <v>3.37</v>
      </c>
      <c r="F141" s="40">
        <v>6.26</v>
      </c>
      <c r="G141" s="40">
        <v>9.62</v>
      </c>
      <c r="H141" s="40">
        <v>0.49</v>
      </c>
      <c r="I141" s="40">
        <v>6.59</v>
      </c>
      <c r="J141" s="48">
        <v>7.08</v>
      </c>
      <c r="L141" s="51">
        <f>(0.5*(D141-D140)*(E140+E141)/1000)</f>
        <v>0.09017302</v>
      </c>
      <c r="M141" s="51">
        <f>(0.5*(D141-D140)*(F140+F141)/1000)</f>
        <v>0.16370094</v>
      </c>
      <c r="N141" s="51">
        <f>(0.5*(D141-D140)*(G140+G141)/1000)</f>
        <v>0.25372922</v>
      </c>
      <c r="O141" s="51">
        <f>(0.5*(D141-D140)*(H140+H141)/1000)</f>
        <v>0.0246058</v>
      </c>
      <c r="P141" s="51">
        <f>(0.5*(D141-D140)*(I141+I140)/1000)</f>
        <v>0.12143686</v>
      </c>
      <c r="Q141" s="51">
        <f>(0.5*(D141-D140)*(J140+J141)/1000)</f>
        <v>0.14589792</v>
      </c>
      <c r="S141" s="51">
        <f t="shared" si="141"/>
        <v>0.33239986</v>
      </c>
      <c r="T141" s="51">
        <f t="shared" si="142"/>
        <v>0.60985983</v>
      </c>
      <c r="U141" s="51">
        <f t="shared" si="143"/>
        <v>0.94136297</v>
      </c>
      <c r="V141" s="51">
        <f t="shared" si="144"/>
        <v>0.1402597</v>
      </c>
      <c r="W141" s="51">
        <f t="shared" si="145"/>
        <v>1.20498505</v>
      </c>
      <c r="X141" s="51">
        <f t="shared" si="146"/>
        <v>1.34510001</v>
      </c>
    </row>
    <row r="142" spans="1:24">
      <c r="A142" s="8" t="s">
        <v>32</v>
      </c>
      <c r="B142" s="25">
        <v>197</v>
      </c>
      <c r="C142" s="26">
        <v>7</v>
      </c>
      <c r="D142" s="27">
        <v>152.186</v>
      </c>
      <c r="E142" s="40">
        <v>3.37</v>
      </c>
      <c r="F142" s="40">
        <v>6.61</v>
      </c>
      <c r="G142" s="40">
        <v>9.97</v>
      </c>
      <c r="H142" s="40">
        <v>2.23</v>
      </c>
      <c r="I142" s="40">
        <v>0</v>
      </c>
      <c r="J142" s="48">
        <v>2.23</v>
      </c>
      <c r="S142" s="51">
        <f t="shared" si="141"/>
        <v>0.24222684</v>
      </c>
      <c r="T142" s="51">
        <f t="shared" si="142"/>
        <v>0.44615889</v>
      </c>
      <c r="U142" s="51">
        <f t="shared" si="143"/>
        <v>0.68763375</v>
      </c>
      <c r="V142" s="51">
        <f t="shared" si="144"/>
        <v>0.1156539</v>
      </c>
      <c r="W142" s="51">
        <f t="shared" si="145"/>
        <v>1.08354819</v>
      </c>
      <c r="X142" s="51">
        <f t="shared" si="146"/>
        <v>1.19920209</v>
      </c>
    </row>
    <row r="143" ht="14.25" spans="1:24">
      <c r="A143" s="12" t="s">
        <v>32</v>
      </c>
      <c r="B143" s="30">
        <v>197</v>
      </c>
      <c r="C143" s="33">
        <v>3</v>
      </c>
      <c r="D143" s="32">
        <v>196.07</v>
      </c>
      <c r="E143" s="42">
        <v>2.86</v>
      </c>
      <c r="F143" s="42">
        <v>4.54</v>
      </c>
      <c r="G143" s="42">
        <v>7.39</v>
      </c>
      <c r="H143" s="42">
        <v>1.1</v>
      </c>
      <c r="I143" s="42">
        <v>44.68</v>
      </c>
      <c r="J143" s="53">
        <v>45.78</v>
      </c>
      <c r="S143" s="51">
        <f>(0.5*(D143-D142)*(E142+E143)/1000)</f>
        <v>0.13669866</v>
      </c>
      <c r="T143" s="51">
        <f>(0.5*(D143-D142)*(F142+F143)/1000)</f>
        <v>0.2446533</v>
      </c>
      <c r="U143" s="51">
        <f>(0.5*(D143-D142)*(G142+G143)/1000)</f>
        <v>0.38091312</v>
      </c>
      <c r="V143" s="51">
        <f>(0.5*(D143-D142)*(H142+H143)/1000)</f>
        <v>0.07306686</v>
      </c>
      <c r="W143" s="51">
        <f>(0.5*(D143-D142)*(I143+I142)/1000)</f>
        <v>0.98036856</v>
      </c>
      <c r="X143" s="51">
        <f>(0.5*(D143-D142)*(J142+J143)/1000)</f>
        <v>1.05343542</v>
      </c>
    </row>
    <row r="144" spans="1:24">
      <c r="A144" s="16" t="s">
        <v>33</v>
      </c>
      <c r="B144" s="21">
        <v>208</v>
      </c>
      <c r="C144" s="23">
        <v>23</v>
      </c>
      <c r="D144" s="23">
        <v>5.987</v>
      </c>
      <c r="E144" s="43">
        <v>4.37</v>
      </c>
      <c r="F144" s="43">
        <v>1.26</v>
      </c>
      <c r="G144" s="43">
        <v>5.63</v>
      </c>
      <c r="H144" s="43">
        <v>3.45</v>
      </c>
      <c r="I144" s="43">
        <v>1.78</v>
      </c>
      <c r="J144" s="54">
        <v>5.22</v>
      </c>
      <c r="K144" s="46" t="s">
        <v>72</v>
      </c>
      <c r="L144" s="49">
        <f>((D144*E144)/1000)+L145</f>
        <v>0.443566031391748</v>
      </c>
      <c r="M144" s="49">
        <f>((D144*F144)/1000)+M145</f>
        <v>0.551061804900747</v>
      </c>
      <c r="N144" s="49">
        <f>((D144*G144)/1000)+N145</f>
        <v>0.994102205417744</v>
      </c>
      <c r="O144" s="56">
        <f>((D144*H144)/1000)+O145</f>
        <v>0.323896980308492</v>
      </c>
      <c r="P144" s="56">
        <f>((D144*I144)/1000)+P145</f>
        <v>0.326134210059992</v>
      </c>
      <c r="Q144" s="56">
        <f>((D144*J144)/1000)+Q145</f>
        <v>0.649497780368485</v>
      </c>
      <c r="R144" s="46" t="s">
        <v>56</v>
      </c>
      <c r="S144" s="49">
        <f>((D144*E144)/1000)+S145</f>
        <v>0.68256493</v>
      </c>
      <c r="T144" s="49">
        <f>((D144*F144)/1000)+T145</f>
        <v>1.022322815</v>
      </c>
      <c r="U144" s="49">
        <f>((D144*G144)/1000)+U145</f>
        <v>1.704038045</v>
      </c>
      <c r="V144" s="56">
        <f>((D144*H144)/1000)+V145</f>
        <v>0.607043435</v>
      </c>
      <c r="W144" s="56">
        <f>((D144*I144)/1000)+W145</f>
        <v>0.59273306</v>
      </c>
      <c r="X144" s="56">
        <f>((D144*J144)/1000)+X145</f>
        <v>1.199067715</v>
      </c>
    </row>
    <row r="145" spans="1:24">
      <c r="A145" s="8" t="s">
        <v>33</v>
      </c>
      <c r="B145" s="25">
        <v>208</v>
      </c>
      <c r="C145" s="27">
        <v>19</v>
      </c>
      <c r="D145" s="27">
        <v>15.993</v>
      </c>
      <c r="E145" s="40">
        <v>5.55</v>
      </c>
      <c r="F145" s="40">
        <v>0.91</v>
      </c>
      <c r="G145" s="40">
        <v>6.46</v>
      </c>
      <c r="H145" s="40">
        <v>4.06</v>
      </c>
      <c r="I145" s="40">
        <v>1.62</v>
      </c>
      <c r="J145" s="48">
        <v>5.68</v>
      </c>
      <c r="K145" s="50"/>
      <c r="L145" s="51">
        <f t="shared" ref="L145:L149" si="147">(0.5*(D145-D144)*(E144+E145)/1000)+L146</f>
        <v>0.417402841391748</v>
      </c>
      <c r="M145" s="51">
        <f t="shared" ref="M145:M149" si="148">(0.5*(D145-D144)*(F144+F145)/1000)+M146</f>
        <v>0.543518184900747</v>
      </c>
      <c r="N145" s="51">
        <f>(0.5*(D145-D144)*(G144+G145)/1000)+N146</f>
        <v>0.960395395417744</v>
      </c>
      <c r="O145" s="51">
        <f t="shared" ref="O145:O149" si="149">(0.5*(D145-D144)*(H144+H145)/1000)+O146</f>
        <v>0.303241830308492</v>
      </c>
      <c r="P145" s="51">
        <f t="shared" ref="P145:P149" si="150">(0.5*(D145-D144)*(I145+I144)/1000)+P146</f>
        <v>0.315477350059992</v>
      </c>
      <c r="Q145" s="51">
        <f t="shared" ref="Q145:Q149" si="151">(0.5*(D145-D144)*(J144+J145)/1000)+Q146</f>
        <v>0.618245640368485</v>
      </c>
      <c r="R145" s="50"/>
      <c r="S145" s="51">
        <f>(0.5*(D145-D144)*(E144+E145)/1000)+S146</f>
        <v>0.65640174</v>
      </c>
      <c r="T145" s="51">
        <f>(0.5*(D145-D144)*(F144+F145)/1000)+T146</f>
        <v>1.014779195</v>
      </c>
      <c r="U145" s="51">
        <f>(0.5*(D145-D144)*(G144+G145)/1000)+U146</f>
        <v>1.670331235</v>
      </c>
      <c r="V145" s="51">
        <f>(0.5*(D145-D144)*(H144+H145)/1000)+V146</f>
        <v>0.586388285</v>
      </c>
      <c r="W145" s="51">
        <f>(0.5*(D145-D144)*(I145+I144)/1000)+W146</f>
        <v>0.5820762</v>
      </c>
      <c r="X145" s="51">
        <f>(0.5*(D145-D144)*(J144+J145)/1000)+X146</f>
        <v>1.167815575</v>
      </c>
    </row>
    <row r="146" spans="1:24">
      <c r="A146" s="8" t="s">
        <v>33</v>
      </c>
      <c r="B146" s="25">
        <v>208</v>
      </c>
      <c r="C146" s="27">
        <v>15</v>
      </c>
      <c r="D146" s="27">
        <v>40.456</v>
      </c>
      <c r="E146" s="40">
        <v>3.03</v>
      </c>
      <c r="F146" s="40">
        <v>4.88</v>
      </c>
      <c r="G146" s="40">
        <v>7.91</v>
      </c>
      <c r="H146" s="40">
        <v>1.41</v>
      </c>
      <c r="I146" s="40">
        <v>1.44</v>
      </c>
      <c r="J146" s="48">
        <v>2.84</v>
      </c>
      <c r="K146" s="50"/>
      <c r="L146" s="51">
        <f t="shared" si="147"/>
        <v>0.367773081391748</v>
      </c>
      <c r="M146" s="51">
        <f t="shared" si="148"/>
        <v>0.532661674900747</v>
      </c>
      <c r="N146" s="51">
        <f t="shared" ref="N146:N149" si="152">(0.5*(D146-D145)*(G145+G146)/1000)+N147</f>
        <v>0.899909125417744</v>
      </c>
      <c r="O146" s="51">
        <f t="shared" si="149"/>
        <v>0.265669300308492</v>
      </c>
      <c r="P146" s="51">
        <f t="shared" si="150"/>
        <v>0.298467150059992</v>
      </c>
      <c r="Q146" s="51">
        <f t="shared" si="151"/>
        <v>0.563712940368485</v>
      </c>
      <c r="R146" s="50"/>
      <c r="S146" s="51">
        <f t="shared" ref="S146:S149" si="153">(0.5*(D146-D145)*(E145+E146)/1000)+S147</f>
        <v>0.60677198</v>
      </c>
      <c r="T146" s="51">
        <f t="shared" ref="T146:T149" si="154">(0.5*(D146-D145)*(F145+F146)/1000)+T147</f>
        <v>1.003922685</v>
      </c>
      <c r="U146" s="51">
        <f t="shared" ref="U146:U149" si="155">(0.5*(D146-D145)*(G145+G146)/1000)+U147</f>
        <v>1.609844965</v>
      </c>
      <c r="V146" s="51">
        <f t="shared" ref="V146:V149" si="156">(0.5*(D146-D145)*(H145+H146)/1000)+V147</f>
        <v>0.548815755</v>
      </c>
      <c r="W146" s="51">
        <f t="shared" ref="W146:W149" si="157">(0.5*(D146-D145)*(I146+I145)/1000)+W147</f>
        <v>0.565066</v>
      </c>
      <c r="X146" s="51">
        <f t="shared" ref="X146:X149" si="158">(0.5*(D146-D145)*(J145+J146)/1000)+X147</f>
        <v>1.113282875</v>
      </c>
    </row>
    <row r="147" spans="1:24">
      <c r="A147" s="8" t="s">
        <v>33</v>
      </c>
      <c r="B147" s="25">
        <v>208</v>
      </c>
      <c r="C147" s="27">
        <v>13</v>
      </c>
      <c r="D147" s="27">
        <v>56.423</v>
      </c>
      <c r="E147" s="40">
        <v>2.86</v>
      </c>
      <c r="F147" s="40">
        <v>4.88</v>
      </c>
      <c r="G147" s="40">
        <v>7.74</v>
      </c>
      <c r="H147" s="40">
        <v>1.31</v>
      </c>
      <c r="I147" s="40">
        <v>4.38</v>
      </c>
      <c r="J147" s="48">
        <v>5.68</v>
      </c>
      <c r="K147" s="52"/>
      <c r="L147" s="51">
        <f t="shared" si="147"/>
        <v>0.262826811391748</v>
      </c>
      <c r="M147" s="51">
        <f t="shared" si="148"/>
        <v>0.461841289900747</v>
      </c>
      <c r="N147" s="51">
        <f t="shared" si="152"/>
        <v>0.724142470417744</v>
      </c>
      <c r="O147" s="51">
        <f t="shared" si="149"/>
        <v>0.198762995308492</v>
      </c>
      <c r="P147" s="51">
        <f t="shared" si="150"/>
        <v>0.261038760059992</v>
      </c>
      <c r="Q147" s="51">
        <f t="shared" si="151"/>
        <v>0.459500560368485</v>
      </c>
      <c r="R147" s="52"/>
      <c r="S147" s="51">
        <f t="shared" si="153"/>
        <v>0.50182571</v>
      </c>
      <c r="T147" s="51">
        <f t="shared" si="154"/>
        <v>0.9331023</v>
      </c>
      <c r="U147" s="51">
        <f t="shared" si="155"/>
        <v>1.43407831</v>
      </c>
      <c r="V147" s="51">
        <f t="shared" si="156"/>
        <v>0.48190945</v>
      </c>
      <c r="W147" s="51">
        <f t="shared" si="157"/>
        <v>0.52763761</v>
      </c>
      <c r="X147" s="51">
        <f t="shared" si="158"/>
        <v>1.009070495</v>
      </c>
    </row>
    <row r="148" spans="1:24">
      <c r="A148" s="8" t="s">
        <v>33</v>
      </c>
      <c r="B148" s="25">
        <v>208</v>
      </c>
      <c r="C148" s="60">
        <v>11</v>
      </c>
      <c r="D148" s="27">
        <v>84.728</v>
      </c>
      <c r="E148" s="40">
        <v>4.04</v>
      </c>
      <c r="F148" s="40">
        <v>5.75</v>
      </c>
      <c r="G148" s="40">
        <v>9.78</v>
      </c>
      <c r="H148" s="40">
        <v>4.36</v>
      </c>
      <c r="I148" s="40">
        <v>4.75</v>
      </c>
      <c r="J148" s="48">
        <v>9.11</v>
      </c>
      <c r="K148" s="50"/>
      <c r="L148" s="51">
        <f t="shared" si="147"/>
        <v>0.215803996391748</v>
      </c>
      <c r="M148" s="51">
        <f t="shared" si="148"/>
        <v>0.383922329900747</v>
      </c>
      <c r="N148" s="51">
        <f t="shared" si="152"/>
        <v>0.599200695417744</v>
      </c>
      <c r="O148" s="51">
        <f t="shared" si="149"/>
        <v>0.177047875308492</v>
      </c>
      <c r="P148" s="51">
        <f t="shared" si="150"/>
        <v>0.214574790059992</v>
      </c>
      <c r="Q148" s="51">
        <f t="shared" si="151"/>
        <v>0.391481140368485</v>
      </c>
      <c r="R148" s="50"/>
      <c r="S148" s="51">
        <f t="shared" si="153"/>
        <v>0.454802895</v>
      </c>
      <c r="T148" s="51">
        <f t="shared" si="154"/>
        <v>0.85518334</v>
      </c>
      <c r="U148" s="51">
        <f t="shared" si="155"/>
        <v>1.309136535</v>
      </c>
      <c r="V148" s="51">
        <f t="shared" si="156"/>
        <v>0.46019433</v>
      </c>
      <c r="W148" s="51">
        <f t="shared" si="157"/>
        <v>0.48117364</v>
      </c>
      <c r="X148" s="51">
        <f t="shared" si="158"/>
        <v>0.941051075</v>
      </c>
    </row>
    <row r="149" spans="1:24">
      <c r="A149" s="8" t="s">
        <v>33</v>
      </c>
      <c r="B149" s="25">
        <v>208</v>
      </c>
      <c r="C149" s="27">
        <v>9</v>
      </c>
      <c r="D149" s="27">
        <v>110.755</v>
      </c>
      <c r="E149" s="40">
        <v>2.36</v>
      </c>
      <c r="F149" s="40">
        <v>5.75</v>
      </c>
      <c r="G149" s="40">
        <v>8.1</v>
      </c>
      <c r="H149" s="40">
        <v>1.31</v>
      </c>
      <c r="I149" s="40">
        <v>0.7</v>
      </c>
      <c r="J149" s="48">
        <v>2.01</v>
      </c>
      <c r="K149" s="50"/>
      <c r="L149" s="51">
        <f t="shared" si="147"/>
        <v>0.118151746391748</v>
      </c>
      <c r="M149" s="51">
        <f t="shared" si="148"/>
        <v>0.233481254900747</v>
      </c>
      <c r="N149" s="51">
        <f t="shared" si="152"/>
        <v>0.351248895417745</v>
      </c>
      <c r="O149" s="51">
        <f t="shared" si="149"/>
        <v>0.0968032003084925</v>
      </c>
      <c r="P149" s="51">
        <f t="shared" si="150"/>
        <v>0.0853624650599923</v>
      </c>
      <c r="Q149" s="51">
        <f t="shared" si="151"/>
        <v>0.182165665368485</v>
      </c>
      <c r="R149" s="50"/>
      <c r="S149" s="51">
        <f t="shared" si="153"/>
        <v>0.357150645</v>
      </c>
      <c r="T149" s="51">
        <f t="shared" si="154"/>
        <v>0.704742265</v>
      </c>
      <c r="U149" s="51">
        <f t="shared" si="155"/>
        <v>1.061184735</v>
      </c>
      <c r="V149" s="51">
        <f t="shared" si="156"/>
        <v>0.379949655</v>
      </c>
      <c r="W149" s="51">
        <f t="shared" si="157"/>
        <v>0.351961315</v>
      </c>
      <c r="X149" s="51">
        <f t="shared" si="158"/>
        <v>0.7317356</v>
      </c>
    </row>
    <row r="150" spans="1:24">
      <c r="A150" s="34" t="s">
        <v>62</v>
      </c>
      <c r="B150" s="35"/>
      <c r="C150" s="36"/>
      <c r="D150" s="37">
        <v>125</v>
      </c>
      <c r="E150" s="45">
        <f>E149-((D150-D149)*(E149-E151)/(D151-D149))</f>
        <v>2.53509952850093</v>
      </c>
      <c r="F150" s="45">
        <f>F149-((D150-D149)*(F149-F151)/(D151-D149))</f>
        <v>6.01918285724769</v>
      </c>
      <c r="G150" s="45">
        <f>G149-((D150-D149)*(G149-G151)/(D151-D149))</f>
        <v>8.54689581154714</v>
      </c>
      <c r="H150" s="45">
        <f>H149-((D150-D149)*(H149-H151)/(D151-D149))</f>
        <v>1.92154163685398</v>
      </c>
      <c r="I150" s="45">
        <f>I149-((D150-D149)*(I149-I151)/(D151-D149))</f>
        <v>1.32722219164511</v>
      </c>
      <c r="J150" s="45">
        <f>J149-((D150-D149)*(J149-J151)/(D151-D149))</f>
        <v>3.24876382849909</v>
      </c>
      <c r="K150" s="50"/>
      <c r="L150" s="51">
        <f>(0.5*(D150-D149)*(E149+E150)/1000)</f>
        <v>0.0348653463917479</v>
      </c>
      <c r="M150" s="51">
        <f>(0.5*(D150-D149)*(F149+F150)/1000)</f>
        <v>0.0838260049007467</v>
      </c>
      <c r="N150" s="51">
        <f>(0.5*(D150-D149)*(G149+G150)/1000)</f>
        <v>0.118567515417745</v>
      </c>
      <c r="O150" s="51">
        <f>(0.5*(D150-D149)*(H149+H150)/1000)</f>
        <v>0.0230166553084925</v>
      </c>
      <c r="P150" s="51">
        <f>(0.5*(D150-D149)*(I150+I149)/1000)</f>
        <v>0.0144388900599923</v>
      </c>
      <c r="Q150" s="51">
        <f>(0.5*(D150-D149)*(J149+J150)/1000)</f>
        <v>0.0374555453684848</v>
      </c>
      <c r="R150" s="50"/>
      <c r="S150" s="51">
        <f>(0.5*(D151-D149)*(E149+E151)/1000)+S151</f>
        <v>0.273864245</v>
      </c>
      <c r="T150" s="51">
        <f>(0.5*(D151-D149)*(F149+F151)/1000)+T151</f>
        <v>0.555087015</v>
      </c>
      <c r="U150" s="51">
        <f>(0.5*(D151-D149)*(G149+G151)/1000)+U151</f>
        <v>0.828503355</v>
      </c>
      <c r="V150" s="51">
        <f>(0.5*(D151-D149)*(H149+H151)/1000)+V151</f>
        <v>0.30616311</v>
      </c>
      <c r="W150" s="51">
        <f>(0.5*(D151-D149)*(I151+I149)/1000)+W151</f>
        <v>0.28103774</v>
      </c>
      <c r="X150" s="51">
        <f>(0.5*(D151-D149)*(J149+J151)/1000)+X151</f>
        <v>0.58702548</v>
      </c>
    </row>
    <row r="151" spans="1:24">
      <c r="A151" s="8" t="s">
        <v>33</v>
      </c>
      <c r="B151" s="25">
        <v>208</v>
      </c>
      <c r="C151" s="27">
        <v>5</v>
      </c>
      <c r="D151" s="27">
        <v>165.262</v>
      </c>
      <c r="E151" s="40">
        <v>3.03</v>
      </c>
      <c r="F151" s="40">
        <v>6.78</v>
      </c>
      <c r="G151" s="40">
        <v>9.81</v>
      </c>
      <c r="H151" s="40">
        <v>3.65</v>
      </c>
      <c r="I151" s="40">
        <v>3.1</v>
      </c>
      <c r="J151" s="48">
        <v>6.75</v>
      </c>
      <c r="L151" s="51"/>
      <c r="M151" s="51"/>
      <c r="N151" s="51"/>
      <c r="O151" s="51"/>
      <c r="P151" s="51"/>
      <c r="Q151" s="51"/>
      <c r="S151" s="51">
        <f>(0.5*(D152-D151)*(E151+E152)/1000)</f>
        <v>0.12696788</v>
      </c>
      <c r="T151" s="51">
        <f>(0.5*(D152-D151)*(F151+F152)/1000)</f>
        <v>0.21360066</v>
      </c>
      <c r="U151" s="51">
        <f>(0.5*(D152-D151)*(G151+G152)/1000)</f>
        <v>0.34039317</v>
      </c>
      <c r="V151" s="51">
        <f>(0.5*(D152-D151)*(H151+H152)/1000)</f>
        <v>0.17098575</v>
      </c>
      <c r="W151" s="51">
        <f>(0.5*(D152-D151)*(I152+I151)/1000)</f>
        <v>0.17747444</v>
      </c>
      <c r="X151" s="51">
        <f>(0.5*(D152-D151)*(J151+J152)/1000)</f>
        <v>0.34828482</v>
      </c>
    </row>
    <row r="152" ht="14.25" spans="1:24">
      <c r="A152" s="12" t="s">
        <v>33</v>
      </c>
      <c r="B152" s="30">
        <v>208</v>
      </c>
      <c r="C152" s="32">
        <v>3</v>
      </c>
      <c r="D152" s="32">
        <v>200.336</v>
      </c>
      <c r="E152" s="42">
        <v>4.21</v>
      </c>
      <c r="F152" s="42">
        <v>5.4</v>
      </c>
      <c r="G152" s="42">
        <v>9.6</v>
      </c>
      <c r="H152" s="42">
        <v>6.1</v>
      </c>
      <c r="I152" s="42">
        <v>7.02</v>
      </c>
      <c r="J152" s="53">
        <v>13.11</v>
      </c>
      <c r="L152" s="51"/>
      <c r="M152" s="51"/>
      <c r="N152" s="51"/>
      <c r="O152" s="51"/>
      <c r="P152" s="51"/>
      <c r="Q152" s="51"/>
      <c r="S152" s="51"/>
      <c r="T152" s="51"/>
      <c r="U152" s="51"/>
      <c r="V152" s="51"/>
      <c r="W152" s="51"/>
      <c r="X152" s="51"/>
    </row>
    <row r="153" spans="1:24">
      <c r="A153" s="16" t="s">
        <v>34</v>
      </c>
      <c r="B153" s="21">
        <v>211</v>
      </c>
      <c r="C153" s="22">
        <v>23</v>
      </c>
      <c r="D153" s="23">
        <v>6.047</v>
      </c>
      <c r="E153" s="43">
        <v>3.7</v>
      </c>
      <c r="F153" s="43">
        <v>4.19</v>
      </c>
      <c r="G153" s="43">
        <v>7.89</v>
      </c>
      <c r="H153" s="43">
        <v>2.12</v>
      </c>
      <c r="I153" s="43">
        <v>3.81</v>
      </c>
      <c r="J153" s="54">
        <v>5.92</v>
      </c>
      <c r="K153" s="46" t="s">
        <v>73</v>
      </c>
      <c r="L153" s="49">
        <f>((D153*E153)/1000)+L154</f>
        <v>0.513935650149005</v>
      </c>
      <c r="M153" s="49">
        <f>((D153*F153)/1000)+M154</f>
        <v>0.76339812721109</v>
      </c>
      <c r="N153" s="49">
        <f>((D153*G153)/1000)+N154</f>
        <v>1.27691335034121</v>
      </c>
      <c r="O153" s="56">
        <f>((D153*H153)/1000)+O154</f>
        <v>0.308537392207688</v>
      </c>
      <c r="P153" s="56">
        <f>((D153*I153)/1000)+P154</f>
        <v>0.687066573115326</v>
      </c>
      <c r="Q153" s="56">
        <f>((D153*J153)/1000)+Q154</f>
        <v>0.994784578304133</v>
      </c>
      <c r="R153" s="46" t="s">
        <v>57</v>
      </c>
      <c r="S153" s="49">
        <f>((D153*E153)/1000)+S154</f>
        <v>0.762349115</v>
      </c>
      <c r="T153" s="49">
        <f>((D153*F153)/1000)+T154</f>
        <v>1.380579455</v>
      </c>
      <c r="U153" s="49">
        <f>((D153*G153)/1000)+U154</f>
        <v>2.14196523</v>
      </c>
      <c r="V153" s="56">
        <f>((D153*H153)/1000)+V154</f>
        <v>0.45361316</v>
      </c>
      <c r="W153" s="56">
        <f>((D153*I153)/1000)+W154</f>
        <v>1.211007455</v>
      </c>
      <c r="X153" s="56">
        <f>((D153*J153)/1000)+X154</f>
        <v>1.663258315</v>
      </c>
    </row>
    <row r="154" spans="1:24">
      <c r="A154" s="8" t="s">
        <v>34</v>
      </c>
      <c r="B154" s="25">
        <v>211</v>
      </c>
      <c r="C154" s="26">
        <v>20</v>
      </c>
      <c r="D154" s="27">
        <v>15.292</v>
      </c>
      <c r="E154" s="40">
        <v>2.53</v>
      </c>
      <c r="F154" s="40">
        <v>4.54</v>
      </c>
      <c r="G154" s="40">
        <v>7.06</v>
      </c>
      <c r="H154" s="40">
        <v>1.41</v>
      </c>
      <c r="I154" s="40">
        <v>9.6</v>
      </c>
      <c r="J154" s="48">
        <v>11</v>
      </c>
      <c r="K154" s="50"/>
      <c r="L154" s="51">
        <f t="shared" ref="L154:L158" si="159">(0.5*(D154-D153)*(E153+E154)/1000)+L155</f>
        <v>0.491561750149005</v>
      </c>
      <c r="M154" s="51">
        <f t="shared" ref="M154:M158" si="160">(0.5*(D154-D153)*(F153+F154)/1000)+M155</f>
        <v>0.73806119721109</v>
      </c>
      <c r="N154" s="51">
        <f>(0.5*(D154-D153)*(G153+G154)/1000)+N155</f>
        <v>1.22920252034121</v>
      </c>
      <c r="O154" s="51">
        <f t="shared" ref="O154:O158" si="161">(0.5*(D154-D153)*(H153+H154)/1000)+O155</f>
        <v>0.295717752207688</v>
      </c>
      <c r="P154" s="51">
        <f t="shared" ref="P154:P158" si="162">(0.5*(D154-D153)*(I154+I153)/1000)+P155</f>
        <v>0.664027503115326</v>
      </c>
      <c r="Q154" s="51">
        <f t="shared" ref="Q154:Q158" si="163">(0.5*(D154-D153)*(J153+J154)/1000)+Q155</f>
        <v>0.958986338304133</v>
      </c>
      <c r="R154" s="50"/>
      <c r="S154" s="51">
        <f>(0.5*(D154-D153)*(E153+E154)/1000)+S155</f>
        <v>0.739975215</v>
      </c>
      <c r="T154" s="51">
        <f>(0.5*(D154-D153)*(F153+F154)/1000)+T155</f>
        <v>1.355242525</v>
      </c>
      <c r="U154" s="51">
        <f>(0.5*(D154-D153)*(G153+G154)/1000)+U155</f>
        <v>2.0942544</v>
      </c>
      <c r="V154" s="51">
        <f>(0.5*(D154-D153)*(H153+H154)/1000)+V155</f>
        <v>0.44079352</v>
      </c>
      <c r="W154" s="51">
        <f>(0.5*(D154-D153)*(I154+I153)/1000)+W155</f>
        <v>1.187968385</v>
      </c>
      <c r="X154" s="51">
        <f>(0.5*(D154-D153)*(J153+J154)/1000)+X155</f>
        <v>1.627460075</v>
      </c>
    </row>
    <row r="155" spans="1:24">
      <c r="A155" s="8" t="s">
        <v>34</v>
      </c>
      <c r="B155" s="25">
        <v>211</v>
      </c>
      <c r="C155" s="26">
        <v>16</v>
      </c>
      <c r="D155" s="27">
        <v>26.965</v>
      </c>
      <c r="E155" s="40">
        <v>3.53</v>
      </c>
      <c r="F155" s="40">
        <v>4.71</v>
      </c>
      <c r="G155" s="40">
        <v>8.24</v>
      </c>
      <c r="H155" s="40">
        <v>2.33</v>
      </c>
      <c r="I155" s="40">
        <v>5.48</v>
      </c>
      <c r="J155" s="48">
        <v>7.81</v>
      </c>
      <c r="K155" s="50"/>
      <c r="L155" s="51">
        <f t="shared" si="159"/>
        <v>0.462763575149005</v>
      </c>
      <c r="M155" s="51">
        <f t="shared" si="160"/>
        <v>0.69770677221109</v>
      </c>
      <c r="N155" s="51">
        <f t="shared" ref="N155:N158" si="164">(0.5*(D155-D154)*(G154+G155)/1000)+N156</f>
        <v>1.16009614534121</v>
      </c>
      <c r="O155" s="51">
        <f t="shared" si="161"/>
        <v>0.279400327207688</v>
      </c>
      <c r="P155" s="51">
        <f t="shared" si="162"/>
        <v>0.602039778115326</v>
      </c>
      <c r="Q155" s="51">
        <f t="shared" si="163"/>
        <v>0.880773638304133</v>
      </c>
      <c r="R155" s="50"/>
      <c r="S155" s="51">
        <f t="shared" ref="S155:S158" si="165">(0.5*(D155-D154)*(E154+E155)/1000)+S156</f>
        <v>0.71117704</v>
      </c>
      <c r="T155" s="51">
        <f t="shared" ref="T155:T160" si="166">(0.5*(D155-D154)*(F154+F155)/1000)+T156</f>
        <v>1.3148881</v>
      </c>
      <c r="U155" s="51">
        <f t="shared" ref="U155:U160" si="167">(0.5*(D155-D154)*(G154+G155)/1000)+U156</f>
        <v>2.025148025</v>
      </c>
      <c r="V155" s="51">
        <f t="shared" ref="V155:V160" si="168">(0.5*(D155-D154)*(H154+H155)/1000)+V156</f>
        <v>0.424476095</v>
      </c>
      <c r="W155" s="51">
        <f t="shared" ref="W155:W160" si="169">(0.5*(D155-D154)*(I155+I154)/1000)+W156</f>
        <v>1.12598066</v>
      </c>
      <c r="X155" s="51">
        <f t="shared" ref="X155:X160" si="170">(0.5*(D155-D154)*(J154+J155)/1000)+X156</f>
        <v>1.549247375</v>
      </c>
    </row>
    <row r="156" spans="1:24">
      <c r="A156" s="8" t="s">
        <v>34</v>
      </c>
      <c r="B156" s="25">
        <v>211</v>
      </c>
      <c r="C156" s="26">
        <v>13</v>
      </c>
      <c r="D156" s="27">
        <v>58.459</v>
      </c>
      <c r="E156" s="40">
        <v>4.04</v>
      </c>
      <c r="F156" s="40">
        <v>5.23</v>
      </c>
      <c r="G156" s="40">
        <v>9.26</v>
      </c>
      <c r="H156" s="40">
        <v>1.72</v>
      </c>
      <c r="I156" s="40">
        <v>5.24</v>
      </c>
      <c r="J156" s="48">
        <v>6.95</v>
      </c>
      <c r="K156" s="52"/>
      <c r="L156" s="51">
        <f t="shared" si="159"/>
        <v>0.427394385149005</v>
      </c>
      <c r="M156" s="51">
        <f t="shared" si="160"/>
        <v>0.64371914721109</v>
      </c>
      <c r="N156" s="51">
        <f t="shared" si="164"/>
        <v>1.07079769534121</v>
      </c>
      <c r="O156" s="51">
        <f t="shared" si="161"/>
        <v>0.257571817207688</v>
      </c>
      <c r="P156" s="51">
        <f t="shared" si="162"/>
        <v>0.514025358115326</v>
      </c>
      <c r="Q156" s="51">
        <f t="shared" si="163"/>
        <v>0.770989073304133</v>
      </c>
      <c r="R156" s="52"/>
      <c r="S156" s="51">
        <f t="shared" si="165"/>
        <v>0.67580785</v>
      </c>
      <c r="T156" s="51">
        <f t="shared" si="166"/>
        <v>1.260900475</v>
      </c>
      <c r="U156" s="51">
        <f t="shared" si="167"/>
        <v>1.935849575</v>
      </c>
      <c r="V156" s="51">
        <f t="shared" si="168"/>
        <v>0.402647585</v>
      </c>
      <c r="W156" s="51">
        <f t="shared" si="169"/>
        <v>1.03796624</v>
      </c>
      <c r="X156" s="51">
        <f t="shared" si="170"/>
        <v>1.43946281</v>
      </c>
    </row>
    <row r="157" spans="1:24">
      <c r="A157" s="8" t="s">
        <v>34</v>
      </c>
      <c r="B157" s="25">
        <v>211</v>
      </c>
      <c r="C157" s="26">
        <v>11</v>
      </c>
      <c r="D157" s="27">
        <v>87.907</v>
      </c>
      <c r="E157" s="40">
        <v>4.54</v>
      </c>
      <c r="F157" s="40">
        <v>6.95</v>
      </c>
      <c r="G157" s="40">
        <v>11.49</v>
      </c>
      <c r="H157" s="40">
        <v>3.65</v>
      </c>
      <c r="I157" s="40">
        <v>4.17</v>
      </c>
      <c r="J157" s="48">
        <v>7.81</v>
      </c>
      <c r="K157" s="50"/>
      <c r="L157" s="51">
        <f t="shared" si="159"/>
        <v>0.308189595149005</v>
      </c>
      <c r="M157" s="51">
        <f t="shared" si="160"/>
        <v>0.48719396721109</v>
      </c>
      <c r="N157" s="51">
        <f t="shared" si="164"/>
        <v>0.795225195341214</v>
      </c>
      <c r="O157" s="51">
        <f t="shared" si="161"/>
        <v>0.193796467207688</v>
      </c>
      <c r="P157" s="51">
        <f t="shared" si="162"/>
        <v>0.345217518115326</v>
      </c>
      <c r="Q157" s="51">
        <f t="shared" si="163"/>
        <v>0.538563353304133</v>
      </c>
      <c r="R157" s="50"/>
      <c r="S157" s="51">
        <f t="shared" si="165"/>
        <v>0.55660306</v>
      </c>
      <c r="T157" s="51">
        <f t="shared" si="166"/>
        <v>1.104375295</v>
      </c>
      <c r="U157" s="51">
        <f t="shared" si="167"/>
        <v>1.660277075</v>
      </c>
      <c r="V157" s="51">
        <f t="shared" si="168"/>
        <v>0.338872235</v>
      </c>
      <c r="W157" s="51">
        <f t="shared" si="169"/>
        <v>0.8691584</v>
      </c>
      <c r="X157" s="51">
        <f t="shared" si="170"/>
        <v>1.20703709</v>
      </c>
    </row>
    <row r="158" spans="1:24">
      <c r="A158" s="8" t="s">
        <v>34</v>
      </c>
      <c r="B158" s="25">
        <v>211</v>
      </c>
      <c r="C158" s="26">
        <v>9</v>
      </c>
      <c r="D158" s="27">
        <v>116.912</v>
      </c>
      <c r="E158" s="40">
        <v>5.21</v>
      </c>
      <c r="F158" s="40">
        <v>9.03</v>
      </c>
      <c r="G158" s="40">
        <v>14.24</v>
      </c>
      <c r="H158" s="40">
        <v>2.73</v>
      </c>
      <c r="I158" s="40">
        <v>6.39</v>
      </c>
      <c r="J158" s="48">
        <v>9.12</v>
      </c>
      <c r="K158" s="50"/>
      <c r="L158" s="51">
        <f t="shared" si="159"/>
        <v>0.181857675149005</v>
      </c>
      <c r="M158" s="51">
        <f t="shared" si="160"/>
        <v>0.30785564721109</v>
      </c>
      <c r="N158" s="51">
        <f t="shared" si="164"/>
        <v>0.489702195341215</v>
      </c>
      <c r="O158" s="51">
        <f t="shared" si="161"/>
        <v>0.114728587207688</v>
      </c>
      <c r="P158" s="51">
        <f t="shared" si="162"/>
        <v>0.206664678115326</v>
      </c>
      <c r="Q158" s="51">
        <f t="shared" si="163"/>
        <v>0.321237113304133</v>
      </c>
      <c r="R158" s="50"/>
      <c r="S158" s="51">
        <f t="shared" si="165"/>
        <v>0.43027114</v>
      </c>
      <c r="T158" s="51">
        <f t="shared" si="166"/>
        <v>0.925036975</v>
      </c>
      <c r="U158" s="51">
        <f t="shared" si="167"/>
        <v>1.354754075</v>
      </c>
      <c r="V158" s="51">
        <f t="shared" si="168"/>
        <v>0.259804355</v>
      </c>
      <c r="W158" s="51">
        <f t="shared" si="169"/>
        <v>0.73060556</v>
      </c>
      <c r="X158" s="51">
        <f t="shared" si="170"/>
        <v>0.98971085</v>
      </c>
    </row>
    <row r="159" spans="1:24">
      <c r="A159" s="34" t="s">
        <v>62</v>
      </c>
      <c r="B159" s="35"/>
      <c r="C159" s="36"/>
      <c r="D159" s="37">
        <v>125</v>
      </c>
      <c r="E159" s="45">
        <f>E158-((D159-D158)*(E158-E160)/(D160-D158))</f>
        <v>4.79452525939786</v>
      </c>
      <c r="F159" s="45">
        <f>F158-((D159-D158)*(F158-F160)/(D160-D158))</f>
        <v>9.78941078414696</v>
      </c>
      <c r="G159" s="45">
        <f>G158-((D159-D158)*(G158-G160)/(D160-D158))</f>
        <v>14.5811845551965</v>
      </c>
      <c r="H159" s="45">
        <f>H158-((D159-D158)*(H158-H160)/(D160-D158))</f>
        <v>2.76026637183194</v>
      </c>
      <c r="I159" s="45">
        <f>I158-((D159-D158)*(I158-I160)/(D160-D158))</f>
        <v>6.84399557747916</v>
      </c>
      <c r="J159" s="45">
        <f>J158-((D159-D158)*(J158-J160)/(D160-D158))</f>
        <v>9.60151046096275</v>
      </c>
      <c r="K159" s="50"/>
      <c r="L159" s="51">
        <f>(0.5*(D159-D158)*(E158+E159)/1000)</f>
        <v>0.0404583001490049</v>
      </c>
      <c r="M159" s="51">
        <f>(0.5*(D159-D158)*(F158+F159)/1000)</f>
        <v>0.0761056972110902</v>
      </c>
      <c r="N159" s="51">
        <f>(0.5*(D159-D158)*(G158+G159)/1000)</f>
        <v>0.116552870341214</v>
      </c>
      <c r="O159" s="51">
        <f>(0.5*(D159-D158)*(H158+H159)/1000)</f>
        <v>0.0222026372076884</v>
      </c>
      <c r="P159" s="51">
        <f>(0.5*(D159-D158)*(I159+I158)/1000)</f>
        <v>0.0535182781153257</v>
      </c>
      <c r="Q159" s="51">
        <f>(0.5*(D159-D158)*(J158+J159)/1000)</f>
        <v>0.0757097883041333</v>
      </c>
      <c r="R159" s="50"/>
      <c r="S159" s="51">
        <f>(0.5*(D160-D158)*(E158+E160)/1000)+S160</f>
        <v>0.288871765</v>
      </c>
      <c r="T159" s="51">
        <f>(0.5*(D160-D158)*(F158+F160)/1000)+T160</f>
        <v>0.693287025</v>
      </c>
      <c r="U159" s="51">
        <f>(0.5*(D160-D158)*(G158+G160)/1000)+U160</f>
        <v>0.98160475</v>
      </c>
      <c r="V159" s="51">
        <f>(0.5*(D160-D158)*(H158+H160)/1000)+V160</f>
        <v>0.167278405</v>
      </c>
      <c r="W159" s="51">
        <f>(0.5*(D160-D158)*(I160+I158)/1000)+W160</f>
        <v>0.57745916</v>
      </c>
      <c r="X159" s="51">
        <f>(0.5*(D160-D158)*(J158+J160)/1000)+X160</f>
        <v>0.744183525</v>
      </c>
    </row>
    <row r="160" spans="1:24">
      <c r="A160" s="8" t="s">
        <v>34</v>
      </c>
      <c r="B160" s="25">
        <v>211</v>
      </c>
      <c r="C160" s="26">
        <v>7</v>
      </c>
      <c r="D160" s="27">
        <v>146.307</v>
      </c>
      <c r="E160" s="40">
        <v>3.7</v>
      </c>
      <c r="F160" s="40">
        <v>11.79</v>
      </c>
      <c r="G160" s="40">
        <v>15.48</v>
      </c>
      <c r="H160" s="40">
        <v>2.84</v>
      </c>
      <c r="I160" s="40">
        <v>8.04</v>
      </c>
      <c r="J160" s="48">
        <v>10.87</v>
      </c>
      <c r="S160" s="51">
        <f>(0.5*(D161-D160)*(E160+E161)/1000)+S161</f>
        <v>0.15791704</v>
      </c>
      <c r="T160" s="51">
        <f>(0.5*(D161-D160)*(F160+F161)/1000)+T161</f>
        <v>0.387285075</v>
      </c>
      <c r="U160" s="51">
        <f>(0.5*(D161-D160)*(G160+G161)/1000)+U161</f>
        <v>0.54479505</v>
      </c>
      <c r="V160" s="51">
        <f>(0.5*(D161-D160)*(H160+H161)/1000)+V161</f>
        <v>0.08541333</v>
      </c>
      <c r="W160" s="51">
        <f>(0.5*(D161-D160)*(I161+I160)/1000)+W161</f>
        <v>0.365374235</v>
      </c>
      <c r="X160" s="51">
        <f>(0.5*(D161-D160)*(J160+J161)/1000)+X161</f>
        <v>0.4503805</v>
      </c>
    </row>
    <row r="161" spans="1:24">
      <c r="A161" s="8" t="s">
        <v>34</v>
      </c>
      <c r="B161" s="25">
        <v>211</v>
      </c>
      <c r="C161" s="26">
        <v>5</v>
      </c>
      <c r="D161" s="27">
        <v>174.287</v>
      </c>
      <c r="E161" s="40">
        <v>2.53</v>
      </c>
      <c r="F161" s="40">
        <v>5.75</v>
      </c>
      <c r="G161" s="40">
        <v>8.27</v>
      </c>
      <c r="H161" s="40">
        <v>0.7</v>
      </c>
      <c r="I161" s="40">
        <v>6.26</v>
      </c>
      <c r="J161" s="48">
        <v>6.95</v>
      </c>
      <c r="S161" s="51">
        <f>(0.5*(D162-D161)*(E161+E162)/1000)</f>
        <v>0.07075934</v>
      </c>
      <c r="T161" s="51">
        <f>(0.5*(D162-D161)*(F161+F162)/1000)</f>
        <v>0.141900475</v>
      </c>
      <c r="U161" s="51">
        <f>(0.5*(D162-D161)*(G161+G162)/1000)</f>
        <v>0.21253255</v>
      </c>
      <c r="V161" s="51">
        <f>(0.5*(D162-D161)*(H161+H162)/1000)</f>
        <v>0.03588873</v>
      </c>
      <c r="W161" s="51">
        <f>(0.5*(D162-D161)*(I162+I161)/1000)</f>
        <v>0.165317235</v>
      </c>
      <c r="X161" s="51">
        <f>(0.5*(D162-D161)*(J161+J162)/1000)</f>
        <v>0.2010787</v>
      </c>
    </row>
    <row r="162" ht="14.25" spans="1:10">
      <c r="A162" s="12" t="s">
        <v>34</v>
      </c>
      <c r="B162" s="30">
        <v>211</v>
      </c>
      <c r="C162" s="33">
        <v>3</v>
      </c>
      <c r="D162" s="32">
        <v>199.74</v>
      </c>
      <c r="E162" s="42">
        <v>3.03</v>
      </c>
      <c r="F162" s="42">
        <v>5.4</v>
      </c>
      <c r="G162" s="42">
        <v>8.43</v>
      </c>
      <c r="H162" s="42">
        <v>2.12</v>
      </c>
      <c r="I162" s="42">
        <v>6.73</v>
      </c>
      <c r="J162" s="53">
        <v>8.85</v>
      </c>
    </row>
    <row r="163" spans="1:10">
      <c r="A163" s="62"/>
      <c r="B163" s="62"/>
      <c r="C163" s="62"/>
      <c r="D163" s="62"/>
      <c r="E163" s="66"/>
      <c r="F163" s="66"/>
      <c r="G163" s="66"/>
      <c r="H163" s="66"/>
      <c r="I163" s="66"/>
      <c r="J163" s="66"/>
    </row>
    <row r="164" spans="1:10">
      <c r="A164" s="63"/>
      <c r="B164" s="64"/>
      <c r="D164" s="65"/>
      <c r="E164" s="67"/>
      <c r="F164" s="67"/>
      <c r="G164" s="67"/>
      <c r="H164" s="67"/>
      <c r="I164" s="67"/>
      <c r="J164" s="68"/>
    </row>
    <row r="165" spans="1:10">
      <c r="A165" s="62"/>
      <c r="B165" s="62"/>
      <c r="C165" s="62"/>
      <c r="D165" s="62"/>
      <c r="E165" s="66"/>
      <c r="F165" s="66"/>
      <c r="G165" s="66"/>
      <c r="H165" s="66"/>
      <c r="I165" s="66"/>
      <c r="J165" s="66"/>
    </row>
    <row r="166" spans="1:10">
      <c r="A166" s="62"/>
      <c r="B166" s="62"/>
      <c r="C166" s="62"/>
      <c r="D166" s="62"/>
      <c r="E166" s="66"/>
      <c r="F166" s="66"/>
      <c r="G166" s="66"/>
      <c r="H166" s="66"/>
      <c r="I166" s="66"/>
      <c r="J166" s="66"/>
    </row>
    <row r="167" spans="1:10">
      <c r="A167" s="62"/>
      <c r="B167" s="62"/>
      <c r="C167" s="62"/>
      <c r="D167" s="62"/>
      <c r="E167" s="66"/>
      <c r="F167" s="66"/>
      <c r="G167" s="66"/>
      <c r="H167" s="66"/>
      <c r="I167" s="66"/>
      <c r="J167" s="66"/>
    </row>
    <row r="168" spans="1:10">
      <c r="A168" s="62"/>
      <c r="B168" s="62"/>
      <c r="C168" s="62"/>
      <c r="D168" s="62"/>
      <c r="E168" s="66"/>
      <c r="F168" s="66"/>
      <c r="G168" s="66"/>
      <c r="H168" s="66"/>
      <c r="I168" s="66"/>
      <c r="J168" s="66"/>
    </row>
    <row r="169" spans="1:10">
      <c r="A169" s="62"/>
      <c r="B169" s="62"/>
      <c r="C169" s="62"/>
      <c r="D169" s="62"/>
      <c r="E169" s="66"/>
      <c r="F169" s="66"/>
      <c r="G169" s="66"/>
      <c r="H169" s="66"/>
      <c r="I169" s="66"/>
      <c r="J169" s="66"/>
    </row>
    <row r="170" spans="1:10">
      <c r="A170" s="62"/>
      <c r="B170" s="62"/>
      <c r="C170" s="62"/>
      <c r="D170" s="62"/>
      <c r="E170" s="66"/>
      <c r="F170" s="66"/>
      <c r="G170" s="66"/>
      <c r="H170" s="66"/>
      <c r="I170" s="66"/>
      <c r="J170" s="66"/>
    </row>
    <row r="171" spans="1:10">
      <c r="A171" s="62"/>
      <c r="B171" s="62"/>
      <c r="C171" s="62"/>
      <c r="D171" s="62"/>
      <c r="E171" s="66"/>
      <c r="F171" s="66"/>
      <c r="G171" s="66"/>
      <c r="H171" s="66"/>
      <c r="I171" s="66"/>
      <c r="J171" s="66"/>
    </row>
    <row r="172" spans="1:10">
      <c r="A172" s="62"/>
      <c r="B172" s="62"/>
      <c r="C172" s="62"/>
      <c r="D172" s="62"/>
      <c r="E172" s="66"/>
      <c r="F172" s="66"/>
      <c r="G172" s="66"/>
      <c r="H172" s="66"/>
      <c r="I172" s="66"/>
      <c r="J172" s="66"/>
    </row>
    <row r="173" spans="1:10">
      <c r="A173" s="62"/>
      <c r="B173" s="62"/>
      <c r="C173" s="62"/>
      <c r="D173" s="62"/>
      <c r="E173" s="66"/>
      <c r="F173" s="66"/>
      <c r="G173" s="66"/>
      <c r="H173" s="66"/>
      <c r="I173" s="66"/>
      <c r="J173" s="66"/>
    </row>
    <row r="174" spans="1:10">
      <c r="A174" s="62"/>
      <c r="B174" s="62"/>
      <c r="C174" s="62"/>
      <c r="D174" s="62"/>
      <c r="E174" s="66"/>
      <c r="F174" s="66"/>
      <c r="G174" s="66"/>
      <c r="H174" s="66"/>
      <c r="I174" s="66"/>
      <c r="J174" s="66"/>
    </row>
    <row r="175" spans="1:10">
      <c r="A175" s="62"/>
      <c r="B175" s="62"/>
      <c r="C175" s="62"/>
      <c r="D175" s="62"/>
      <c r="E175" s="66"/>
      <c r="F175" s="66"/>
      <c r="G175" s="66"/>
      <c r="H175" s="66"/>
      <c r="I175" s="66"/>
      <c r="J175" s="66"/>
    </row>
    <row r="176" spans="1:10">
      <c r="A176" s="62"/>
      <c r="B176" s="62"/>
      <c r="C176" s="62"/>
      <c r="D176" s="62"/>
      <c r="E176" s="66"/>
      <c r="F176" s="66"/>
      <c r="G176" s="66"/>
      <c r="H176" s="66"/>
      <c r="I176" s="66"/>
      <c r="J176" s="66"/>
    </row>
    <row r="177" spans="1:10">
      <c r="A177" s="62"/>
      <c r="B177" s="62"/>
      <c r="C177" s="62"/>
      <c r="D177" s="62"/>
      <c r="E177" s="66"/>
      <c r="F177" s="66"/>
      <c r="G177" s="66"/>
      <c r="H177" s="66"/>
      <c r="I177" s="66"/>
      <c r="J177" s="66"/>
    </row>
    <row r="178" spans="1:10">
      <c r="A178" s="62"/>
      <c r="B178" s="62"/>
      <c r="C178" s="62"/>
      <c r="D178" s="62"/>
      <c r="E178" s="66"/>
      <c r="F178" s="66"/>
      <c r="G178" s="66"/>
      <c r="H178" s="66"/>
      <c r="I178" s="66"/>
      <c r="J178" s="66"/>
    </row>
    <row r="179" spans="1:10">
      <c r="A179" s="62"/>
      <c r="B179" s="62"/>
      <c r="C179" s="62"/>
      <c r="D179" s="62"/>
      <c r="E179" s="66"/>
      <c r="F179" s="66"/>
      <c r="G179" s="66"/>
      <c r="H179" s="66"/>
      <c r="I179" s="66"/>
      <c r="J179" s="66"/>
    </row>
    <row r="180" spans="1:10">
      <c r="A180" s="62"/>
      <c r="B180" s="62"/>
      <c r="C180" s="62"/>
      <c r="D180" s="62"/>
      <c r="E180" s="66"/>
      <c r="F180" s="66"/>
      <c r="G180" s="66"/>
      <c r="H180" s="66"/>
      <c r="I180" s="66"/>
      <c r="J180" s="66"/>
    </row>
    <row r="181" spans="1:10">
      <c r="A181" s="62"/>
      <c r="B181" s="62"/>
      <c r="C181" s="62"/>
      <c r="D181" s="62"/>
      <c r="E181" s="66"/>
      <c r="F181" s="66"/>
      <c r="G181" s="66"/>
      <c r="H181" s="66"/>
      <c r="I181" s="66"/>
      <c r="J181" s="66"/>
    </row>
    <row r="182" spans="1:10">
      <c r="A182" s="62"/>
      <c r="B182" s="62"/>
      <c r="C182" s="62"/>
      <c r="D182" s="62"/>
      <c r="E182" s="66"/>
      <c r="F182" s="66"/>
      <c r="G182" s="66"/>
      <c r="H182" s="66"/>
      <c r="I182" s="66"/>
      <c r="J182" s="66"/>
    </row>
  </sheetData>
  <mergeCells count="8">
    <mergeCell ref="A56:C56"/>
    <mergeCell ref="A64:C64"/>
    <mergeCell ref="A73:C73"/>
    <mergeCell ref="A82:C82"/>
    <mergeCell ref="A91:C91"/>
    <mergeCell ref="A100:C100"/>
    <mergeCell ref="A150:C150"/>
    <mergeCell ref="A159:C159"/>
  </mergeCells>
  <pageMargins left="0.699305555555556" right="0.699305555555556" top="0.75" bottom="0.75" header="0.3" footer="0.3"/>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READ ME</vt:lpstr>
      <vt:lpstr>concentrations</vt:lpstr>
      <vt:lpstr>stocks calculations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LEBLANC</dc:creator>
  <cp:lastModifiedBy>Karine LEBLANC</cp:lastModifiedBy>
  <dcterms:created xsi:type="dcterms:W3CDTF">2016-05-30T13:36:00Z</dcterms:created>
  <dcterms:modified xsi:type="dcterms:W3CDTF">2018-07-09T09:34:39Z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1036-10.1.0.5672</vt:lpwstr>
  </property>
</Properties>
</file>